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9720" windowHeight="7320" tabRatio="742" activeTab="1"/>
  </bookViews>
  <sheets>
    <sheet name="kvalifikace" sheetId="1" r:id="rId1"/>
    <sheet name="skupina A" sheetId="2" r:id="rId2"/>
    <sheet name="skupina B" sheetId="3" r:id="rId3"/>
    <sheet name="finále" sheetId="4" r:id="rId4"/>
    <sheet name="konečné pořadí" sheetId="5" r:id="rId5"/>
  </sheets>
  <definedNames>
    <definedName name="_xlnm.Print_Area" localSheetId="3">'finále'!$A$1:$O$27</definedName>
    <definedName name="_xlnm.Print_Area" localSheetId="1">'skupina A'!$A$1:$X$22</definedName>
    <definedName name="_xlnm.Print_Area" localSheetId="2">'skupina B'!$A$1:$X$22</definedName>
  </definedNames>
  <calcPr fullCalcOnLoad="1"/>
</workbook>
</file>

<file path=xl/sharedStrings.xml><?xml version="1.0" encoding="utf-8"?>
<sst xmlns="http://schemas.openxmlformats.org/spreadsheetml/2006/main" count="340" uniqueCount="54">
  <si>
    <t>Ceklem</t>
  </si>
  <si>
    <t>k.:</t>
  </si>
  <si>
    <t>n.:</t>
  </si>
  <si>
    <t>pořadí:</t>
  </si>
  <si>
    <t>b.:</t>
  </si>
  <si>
    <t>gp:</t>
  </si>
  <si>
    <t>jp:</t>
  </si>
  <si>
    <t>ns:</t>
  </si>
  <si>
    <t>1.kolo</t>
  </si>
  <si>
    <t>2.kolo</t>
  </si>
  <si>
    <t>14.00</t>
  </si>
  <si>
    <t>P(A2-A3) – P(A1-A4)</t>
  </si>
  <si>
    <t>P(B2-B3) – P(B1-B4)</t>
  </si>
  <si>
    <t>16.00</t>
  </si>
  <si>
    <t>V(A2-A3) – V(A1-A4)</t>
  </si>
  <si>
    <t>V(B2-B3) – V(B1-B4)</t>
  </si>
  <si>
    <t>18.00</t>
  </si>
  <si>
    <t>Zbylý zápas ve sk. A</t>
  </si>
  <si>
    <t>Zbylý zápas ve sk. B</t>
  </si>
  <si>
    <t>20.00</t>
  </si>
  <si>
    <t>10.00</t>
  </si>
  <si>
    <t>12.00</t>
  </si>
  <si>
    <t>3.kolo</t>
  </si>
  <si>
    <t>4.kolo</t>
  </si>
  <si>
    <t>5.kolo</t>
  </si>
  <si>
    <t>6.kolo</t>
  </si>
  <si>
    <t>Zbylý zápas ve sk. A  - hráč č. 1</t>
  </si>
  <si>
    <t>Zbylý zápas ve sk. B - hráč č. 1  - hráč č. 1</t>
  </si>
  <si>
    <t>kar</t>
  </si>
  <si>
    <t>náb</t>
  </si>
  <si>
    <t>JP</t>
  </si>
  <si>
    <t>NS</t>
  </si>
  <si>
    <t>body</t>
  </si>
  <si>
    <t>celkem</t>
  </si>
  <si>
    <t>GP=</t>
  </si>
  <si>
    <t>Kvalifikace MČR volná hra - VS,  Prostějov 6.-8.3.2009</t>
  </si>
  <si>
    <t>pro správné pořadí ve skupině ctrl+q</t>
  </si>
  <si>
    <t>S e m i f i n á l e</t>
  </si>
  <si>
    <t>U t k á n í  o  3 . m í s t o</t>
  </si>
  <si>
    <t>F i n á l e  -  u t k á n í  o  1 . m í s t o</t>
  </si>
  <si>
    <t>:</t>
  </si>
  <si>
    <t>Jméno</t>
  </si>
  <si>
    <t>náb.</t>
  </si>
  <si>
    <t>NJP</t>
  </si>
  <si>
    <t>GP</t>
  </si>
  <si>
    <t>kar.</t>
  </si>
  <si>
    <t>r</t>
  </si>
  <si>
    <t>poř</t>
  </si>
  <si>
    <t>Kvalifikace</t>
  </si>
  <si>
    <t>Konečné pořadí (1-8 bez kvalifikace)</t>
  </si>
  <si>
    <t>n</t>
  </si>
  <si>
    <t>b</t>
  </si>
  <si>
    <t>Skupina A:</t>
  </si>
  <si>
    <t>Skupina B: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</si>
</sst>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b/>
      <sz val="10"/>
      <name val="Arial CE"/>
      <family val="2"/>
    </font>
    <font>
      <sz val="12"/>
      <name val="Arial"/>
      <family val="0"/>
    </font>
    <font>
      <sz val="11"/>
      <name val="Arial"/>
      <family val="2"/>
    </font>
    <font>
      <b/>
      <u val="single"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"/>
      <family val="2"/>
    </font>
    <font>
      <sz val="16"/>
      <name val="Arial CE"/>
      <family val="2"/>
    </font>
    <font>
      <sz val="16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Comic Sans MS"/>
      <family val="4"/>
    </font>
    <font>
      <b/>
      <sz val="26"/>
      <name val="Arial CE"/>
      <family val="2"/>
    </font>
    <font>
      <b/>
      <sz val="26"/>
      <name val="Arial"/>
      <family val="2"/>
    </font>
    <font>
      <b/>
      <sz val="16"/>
      <name val="Arial CE"/>
      <family val="2"/>
    </font>
    <font>
      <b/>
      <sz val="16"/>
      <name val="Arial"/>
      <family val="0"/>
    </font>
    <font>
      <b/>
      <sz val="12"/>
      <name val="Arial"/>
      <family val="0"/>
    </font>
    <font>
      <b/>
      <sz val="14"/>
      <name val="Arial CE"/>
      <family val="2"/>
    </font>
    <font>
      <b/>
      <sz val="20"/>
      <name val="Arial CE"/>
      <family val="2"/>
    </font>
    <font>
      <b/>
      <u val="single"/>
      <sz val="20"/>
      <name val="Arial"/>
      <family val="2"/>
    </font>
    <font>
      <b/>
      <u val="single"/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medium">
        <color indexed="8"/>
      </right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2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29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60" workbookViewId="0" topLeftCell="A1">
      <selection activeCell="A1" sqref="A1:L1"/>
    </sheetView>
  </sheetViews>
  <sheetFormatPr defaultColWidth="9.140625" defaultRowHeight="12.75"/>
  <cols>
    <col min="1" max="1" width="14.8515625" style="20" customWidth="1"/>
    <col min="3" max="3" width="5.28125" style="0" customWidth="1"/>
    <col min="6" max="6" width="6.00390625" style="0" customWidth="1"/>
    <col min="7" max="7" width="16.28125" style="17" customWidth="1"/>
    <col min="9" max="9" width="5.7109375" style="0" customWidth="1"/>
    <col min="12" max="12" width="6.00390625" style="0" customWidth="1"/>
    <col min="13" max="13" width="13.7109375" style="0" customWidth="1"/>
  </cols>
  <sheetData>
    <row r="1" spans="1:12" ht="35.25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3:23" ht="15" customHeight="1">
      <c r="M2" s="1"/>
      <c r="N2" s="1"/>
      <c r="O2" s="1"/>
      <c r="P2" s="1"/>
      <c r="Q2" s="1"/>
      <c r="R2" s="1"/>
      <c r="U2" s="1"/>
      <c r="V2" s="1"/>
      <c r="W2" s="1"/>
    </row>
    <row r="3" spans="1:12" s="30" customFormat="1" ht="15.75">
      <c r="A3" s="29"/>
      <c r="B3" s="4"/>
      <c r="C3" s="4"/>
      <c r="D3" s="4"/>
      <c r="E3" s="4"/>
      <c r="F3" s="4"/>
      <c r="G3" s="52"/>
      <c r="H3" s="4"/>
      <c r="I3" s="4"/>
      <c r="J3" s="4"/>
      <c r="K3" s="4"/>
      <c r="L3" s="4"/>
    </row>
    <row r="4" spans="1:12" s="1" customFormat="1" ht="15">
      <c r="A4" s="7"/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6"/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</row>
    <row r="5" spans="1:12" s="28" customFormat="1" ht="20.25">
      <c r="A5" s="21">
        <v>1</v>
      </c>
      <c r="B5" s="14"/>
      <c r="C5" s="14"/>
      <c r="D5" s="16" t="e">
        <f>B5/C5</f>
        <v>#DIV/0!</v>
      </c>
      <c r="E5" s="14"/>
      <c r="F5" s="24"/>
      <c r="G5" s="53" t="s">
        <v>40</v>
      </c>
      <c r="H5" s="14"/>
      <c r="I5" s="14"/>
      <c r="J5" s="16" t="e">
        <f>H5/I5</f>
        <v>#DIV/0!</v>
      </c>
      <c r="K5" s="14"/>
      <c r="L5" s="24"/>
    </row>
    <row r="6" spans="1:12" s="28" customFormat="1" ht="20.25">
      <c r="A6" s="21">
        <v>2</v>
      </c>
      <c r="B6" s="14"/>
      <c r="C6" s="14"/>
      <c r="D6" s="16" t="e">
        <f>B6/C6</f>
        <v>#DIV/0!</v>
      </c>
      <c r="E6" s="14"/>
      <c r="F6" s="24"/>
      <c r="G6" s="53" t="s">
        <v>40</v>
      </c>
      <c r="H6" s="14"/>
      <c r="I6" s="14"/>
      <c r="J6" s="16" t="e">
        <f>H6/I6</f>
        <v>#DIV/0!</v>
      </c>
      <c r="K6" s="14"/>
      <c r="L6" s="24"/>
    </row>
    <row r="7" spans="1:12" s="1" customFormat="1" ht="15">
      <c r="A7" s="7" t="s">
        <v>33</v>
      </c>
      <c r="B7" s="6">
        <f>B5+B6</f>
        <v>0</v>
      </c>
      <c r="C7" s="6">
        <f>C5+C6</f>
        <v>0</v>
      </c>
      <c r="D7" s="7" t="s">
        <v>34</v>
      </c>
      <c r="E7" s="8" t="e">
        <f>B7/C7</f>
        <v>#DIV/0!</v>
      </c>
      <c r="F7" s="6">
        <f>F5+F6</f>
        <v>0</v>
      </c>
      <c r="G7" s="6"/>
      <c r="H7" s="6">
        <f>H5+H6</f>
        <v>0</v>
      </c>
      <c r="I7" s="6">
        <f>I5+I6</f>
        <v>0</v>
      </c>
      <c r="J7" s="7" t="s">
        <v>34</v>
      </c>
      <c r="K7" s="8" t="e">
        <f>H7/I7</f>
        <v>#DIV/0!</v>
      </c>
      <c r="L7" s="6">
        <f>L5+L6</f>
        <v>0</v>
      </c>
    </row>
    <row r="8" spans="1:12" s="1" customFormat="1" ht="15">
      <c r="A8" s="7"/>
      <c r="B8" s="3"/>
      <c r="C8" s="3"/>
      <c r="D8" s="3"/>
      <c r="E8" s="3"/>
      <c r="F8" s="3"/>
      <c r="G8" s="6"/>
      <c r="H8" s="3"/>
      <c r="I8" s="3"/>
      <c r="J8" s="3"/>
      <c r="K8" s="3"/>
      <c r="L8" s="3"/>
    </row>
    <row r="9" spans="1:12" s="30" customFormat="1" ht="15.75">
      <c r="A9" s="29"/>
      <c r="B9" s="4"/>
      <c r="C9" s="4"/>
      <c r="D9" s="4"/>
      <c r="E9" s="4"/>
      <c r="F9" s="4"/>
      <c r="G9" s="52"/>
      <c r="H9" s="4"/>
      <c r="I9" s="4"/>
      <c r="J9" s="4"/>
      <c r="K9" s="4"/>
      <c r="L9" s="4"/>
    </row>
    <row r="10" spans="1:12" s="1" customFormat="1" ht="15">
      <c r="A10" s="7"/>
      <c r="B10" s="9" t="s">
        <v>28</v>
      </c>
      <c r="C10" s="9" t="s">
        <v>29</v>
      </c>
      <c r="D10" s="9" t="s">
        <v>30</v>
      </c>
      <c r="E10" s="9" t="s">
        <v>31</v>
      </c>
      <c r="F10" s="9" t="s">
        <v>32</v>
      </c>
      <c r="G10" s="6"/>
      <c r="H10" s="9" t="s">
        <v>28</v>
      </c>
      <c r="I10" s="9" t="s">
        <v>29</v>
      </c>
      <c r="J10" s="9" t="s">
        <v>30</v>
      </c>
      <c r="K10" s="9" t="s">
        <v>31</v>
      </c>
      <c r="L10" s="9" t="s">
        <v>32</v>
      </c>
    </row>
    <row r="11" spans="1:12" s="28" customFormat="1" ht="20.25">
      <c r="A11" s="21">
        <v>1</v>
      </c>
      <c r="B11" s="14"/>
      <c r="C11" s="14"/>
      <c r="D11" s="16" t="e">
        <f>B11/C11</f>
        <v>#DIV/0!</v>
      </c>
      <c r="E11" s="14"/>
      <c r="F11" s="24"/>
      <c r="G11" s="53" t="s">
        <v>40</v>
      </c>
      <c r="H11" s="14"/>
      <c r="I11" s="14"/>
      <c r="J11" s="16" t="e">
        <f>H11/I11</f>
        <v>#DIV/0!</v>
      </c>
      <c r="K11" s="14"/>
      <c r="L11" s="24"/>
    </row>
    <row r="12" spans="1:12" s="28" customFormat="1" ht="20.25">
      <c r="A12" s="21">
        <v>2</v>
      </c>
      <c r="B12" s="14"/>
      <c r="C12" s="14"/>
      <c r="D12" s="16" t="e">
        <f>B12/C12</f>
        <v>#DIV/0!</v>
      </c>
      <c r="E12" s="14"/>
      <c r="F12" s="24"/>
      <c r="G12" s="53" t="s">
        <v>40</v>
      </c>
      <c r="H12" s="14"/>
      <c r="I12" s="14"/>
      <c r="J12" s="16" t="e">
        <f>H12/I12</f>
        <v>#DIV/0!</v>
      </c>
      <c r="K12" s="14"/>
      <c r="L12" s="24"/>
    </row>
    <row r="13" spans="1:12" s="1" customFormat="1" ht="15">
      <c r="A13" s="7" t="s">
        <v>33</v>
      </c>
      <c r="B13" s="6">
        <f>B11+B12</f>
        <v>0</v>
      </c>
      <c r="C13" s="6">
        <f>C11+C12</f>
        <v>0</v>
      </c>
      <c r="D13" s="7" t="s">
        <v>34</v>
      </c>
      <c r="E13" s="8" t="e">
        <f>B13/C13</f>
        <v>#DIV/0!</v>
      </c>
      <c r="F13" s="6">
        <f>F11+F12</f>
        <v>0</v>
      </c>
      <c r="G13" s="6"/>
      <c r="H13" s="6">
        <f>H11+H12</f>
        <v>0</v>
      </c>
      <c r="I13" s="6">
        <f>I11+I12</f>
        <v>0</v>
      </c>
      <c r="J13" s="7" t="s">
        <v>34</v>
      </c>
      <c r="K13" s="8" t="e">
        <f>H13/I13</f>
        <v>#DIV/0!</v>
      </c>
      <c r="L13" s="6">
        <f>L11+L12</f>
        <v>0</v>
      </c>
    </row>
    <row r="14" spans="1:12" s="1" customFormat="1" ht="15">
      <c r="A14" s="7"/>
      <c r="B14" s="3"/>
      <c r="C14" s="3"/>
      <c r="D14" s="3"/>
      <c r="E14" s="3"/>
      <c r="F14" s="3"/>
      <c r="G14" s="6"/>
      <c r="H14" s="3"/>
      <c r="I14" s="3"/>
      <c r="J14" s="3"/>
      <c r="K14" s="3"/>
      <c r="L14" s="3"/>
    </row>
    <row r="15" spans="1:12" s="30" customFormat="1" ht="15.75">
      <c r="A15" s="29"/>
      <c r="B15" s="4"/>
      <c r="C15" s="4"/>
      <c r="D15" s="4"/>
      <c r="E15" s="4"/>
      <c r="F15" s="4"/>
      <c r="G15" s="52"/>
      <c r="H15" s="4"/>
      <c r="I15" s="4"/>
      <c r="J15" s="4"/>
      <c r="K15" s="4"/>
      <c r="L15" s="4"/>
    </row>
    <row r="16" spans="1:12" s="1" customFormat="1" ht="15">
      <c r="A16" s="7"/>
      <c r="B16" s="9" t="s">
        <v>28</v>
      </c>
      <c r="C16" s="9" t="s">
        <v>29</v>
      </c>
      <c r="D16" s="9" t="s">
        <v>30</v>
      </c>
      <c r="E16" s="9" t="s">
        <v>31</v>
      </c>
      <c r="F16" s="9" t="s">
        <v>32</v>
      </c>
      <c r="G16" s="6"/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</row>
    <row r="17" spans="1:12" s="28" customFormat="1" ht="20.25">
      <c r="A17" s="21">
        <v>1</v>
      </c>
      <c r="B17" s="14"/>
      <c r="C17" s="14"/>
      <c r="D17" s="16" t="e">
        <f>B17/C17</f>
        <v>#DIV/0!</v>
      </c>
      <c r="E17" s="14"/>
      <c r="F17" s="24"/>
      <c r="G17" s="53" t="s">
        <v>40</v>
      </c>
      <c r="H17" s="14"/>
      <c r="I17" s="14"/>
      <c r="J17" s="16" t="e">
        <f>H17/I17</f>
        <v>#DIV/0!</v>
      </c>
      <c r="K17" s="14"/>
      <c r="L17" s="24"/>
    </row>
    <row r="18" spans="1:12" s="28" customFormat="1" ht="20.25">
      <c r="A18" s="21">
        <v>2</v>
      </c>
      <c r="B18" s="14"/>
      <c r="C18" s="14"/>
      <c r="D18" s="16" t="e">
        <f>B18/C18</f>
        <v>#DIV/0!</v>
      </c>
      <c r="E18" s="14"/>
      <c r="F18" s="24"/>
      <c r="G18" s="53" t="s">
        <v>40</v>
      </c>
      <c r="H18" s="14"/>
      <c r="I18" s="14"/>
      <c r="J18" s="16" t="e">
        <f>H18/I18</f>
        <v>#DIV/0!</v>
      </c>
      <c r="K18" s="14"/>
      <c r="L18" s="24"/>
    </row>
    <row r="19" spans="1:12" s="1" customFormat="1" ht="15">
      <c r="A19" s="7" t="s">
        <v>33</v>
      </c>
      <c r="B19" s="6">
        <f>B17+B18</f>
        <v>0</v>
      </c>
      <c r="C19" s="6">
        <f>C17+C18</f>
        <v>0</v>
      </c>
      <c r="D19" s="7" t="s">
        <v>34</v>
      </c>
      <c r="E19" s="8" t="e">
        <f>B19/C19</f>
        <v>#DIV/0!</v>
      </c>
      <c r="F19" s="6">
        <f>F17+F18</f>
        <v>0</v>
      </c>
      <c r="G19" s="6"/>
      <c r="H19" s="6">
        <f>H17+H18</f>
        <v>0</v>
      </c>
      <c r="I19" s="6">
        <f>I17+I18</f>
        <v>0</v>
      </c>
      <c r="J19" s="7" t="s">
        <v>34</v>
      </c>
      <c r="K19" s="8" t="e">
        <f>H19/I19</f>
        <v>#DIV/0!</v>
      </c>
      <c r="L19" s="6">
        <f>L17+L18</f>
        <v>0</v>
      </c>
    </row>
    <row r="20" spans="1:12" s="1" customFormat="1" ht="15">
      <c r="A20" s="7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</row>
    <row r="21" spans="1:12" s="30" customFormat="1" ht="15.75">
      <c r="A21" s="29"/>
      <c r="B21" s="4"/>
      <c r="C21" s="4"/>
      <c r="D21" s="4"/>
      <c r="E21" s="4"/>
      <c r="F21" s="4"/>
      <c r="G21" s="52"/>
      <c r="H21" s="4"/>
      <c r="I21" s="4"/>
      <c r="J21" s="4"/>
      <c r="K21" s="4"/>
      <c r="L21" s="4"/>
    </row>
    <row r="22" spans="1:12" s="1" customFormat="1" ht="15">
      <c r="A22" s="7"/>
      <c r="B22" s="9" t="s">
        <v>28</v>
      </c>
      <c r="C22" s="9" t="s">
        <v>29</v>
      </c>
      <c r="D22" s="9" t="s">
        <v>30</v>
      </c>
      <c r="E22" s="9" t="s">
        <v>31</v>
      </c>
      <c r="F22" s="9" t="s">
        <v>32</v>
      </c>
      <c r="G22" s="6"/>
      <c r="H22" s="9" t="s">
        <v>28</v>
      </c>
      <c r="I22" s="9" t="s">
        <v>29</v>
      </c>
      <c r="J22" s="9" t="s">
        <v>30</v>
      </c>
      <c r="K22" s="9" t="s">
        <v>31</v>
      </c>
      <c r="L22" s="9" t="s">
        <v>32</v>
      </c>
    </row>
    <row r="23" spans="1:12" s="28" customFormat="1" ht="20.25">
      <c r="A23" s="21">
        <v>1</v>
      </c>
      <c r="B23" s="14"/>
      <c r="C23" s="14"/>
      <c r="D23" s="16" t="e">
        <f>B23/C23</f>
        <v>#DIV/0!</v>
      </c>
      <c r="E23" s="14"/>
      <c r="F23" s="24"/>
      <c r="G23" s="53" t="s">
        <v>40</v>
      </c>
      <c r="H23" s="14"/>
      <c r="I23" s="14"/>
      <c r="J23" s="16" t="e">
        <f>H23/I23</f>
        <v>#DIV/0!</v>
      </c>
      <c r="K23" s="14"/>
      <c r="L23" s="24"/>
    </row>
    <row r="24" spans="1:12" s="28" customFormat="1" ht="20.25">
      <c r="A24" s="21">
        <v>2</v>
      </c>
      <c r="B24" s="14"/>
      <c r="C24" s="14"/>
      <c r="D24" s="16" t="e">
        <f>B24/C24</f>
        <v>#DIV/0!</v>
      </c>
      <c r="E24" s="14"/>
      <c r="F24" s="24"/>
      <c r="G24" s="53" t="s">
        <v>40</v>
      </c>
      <c r="H24" s="14"/>
      <c r="I24" s="14"/>
      <c r="J24" s="16" t="e">
        <f>H24/I24</f>
        <v>#DIV/0!</v>
      </c>
      <c r="K24" s="14"/>
      <c r="L24" s="24"/>
    </row>
    <row r="25" spans="1:12" s="1" customFormat="1" ht="15">
      <c r="A25" s="7" t="s">
        <v>33</v>
      </c>
      <c r="B25" s="6">
        <f>B23+B24</f>
        <v>0</v>
      </c>
      <c r="C25" s="6">
        <f>C23+C24</f>
        <v>0</v>
      </c>
      <c r="D25" s="7" t="s">
        <v>34</v>
      </c>
      <c r="E25" s="8" t="e">
        <f>B25/C25</f>
        <v>#DIV/0!</v>
      </c>
      <c r="F25" s="6">
        <f>F23+F24</f>
        <v>0</v>
      </c>
      <c r="G25" s="6"/>
      <c r="H25" s="6">
        <f>H23+H24</f>
        <v>0</v>
      </c>
      <c r="I25" s="6">
        <f>I23+I24</f>
        <v>0</v>
      </c>
      <c r="J25" s="7" t="s">
        <v>34</v>
      </c>
      <c r="K25" s="8" t="e">
        <f>H25/I25</f>
        <v>#DIV/0!</v>
      </c>
      <c r="L25" s="6">
        <f>L23+L24</f>
        <v>0</v>
      </c>
    </row>
    <row r="26" spans="1:12" ht="15" customHeight="1">
      <c r="A26" s="7"/>
      <c r="B26" s="3"/>
      <c r="C26" s="3"/>
      <c r="D26" s="3"/>
      <c r="E26" s="3"/>
      <c r="F26" s="3"/>
      <c r="G26" s="6"/>
      <c r="H26" s="3"/>
      <c r="I26" s="3"/>
      <c r="J26" s="3"/>
      <c r="K26" s="3"/>
      <c r="L26" s="3"/>
    </row>
    <row r="27" ht="15" customHeight="1"/>
    <row r="28" ht="15" customHeight="1"/>
    <row r="29" ht="15" customHeight="1"/>
  </sheetData>
  <mergeCells count="1">
    <mergeCell ref="A1:L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tabSelected="1" view="pageBreakPreview" zoomScale="60" zoomScaleNormal="75" workbookViewId="0" topLeftCell="A1">
      <selection activeCell="A1" sqref="A1:B1"/>
    </sheetView>
  </sheetViews>
  <sheetFormatPr defaultColWidth="9.140625" defaultRowHeight="12.75"/>
  <cols>
    <col min="3" max="3" width="3.00390625" style="17" customWidth="1"/>
    <col min="4" max="4" width="9.28125" style="17" customWidth="1"/>
    <col min="5" max="5" width="3.00390625" style="17" customWidth="1"/>
    <col min="6" max="6" width="6.7109375" style="17" customWidth="1"/>
    <col min="7" max="7" width="3.00390625" style="17" customWidth="1"/>
    <col min="8" max="8" width="9.28125" style="17" customWidth="1"/>
    <col min="9" max="9" width="3.00390625" style="17" customWidth="1"/>
    <col min="10" max="10" width="6.7109375" style="17" customWidth="1"/>
    <col min="11" max="11" width="3.00390625" style="17" customWidth="1"/>
    <col min="12" max="12" width="9.28125" style="17" customWidth="1"/>
    <col min="13" max="13" width="3.00390625" style="17" customWidth="1"/>
    <col min="14" max="14" width="6.7109375" style="17" customWidth="1"/>
    <col min="15" max="15" width="3.00390625" style="17" customWidth="1"/>
    <col min="16" max="16" width="9.28125" style="17" customWidth="1"/>
    <col min="17" max="17" width="3.00390625" style="17" customWidth="1"/>
    <col min="18" max="18" width="6.7109375" style="17" customWidth="1"/>
    <col min="19" max="19" width="2.57421875" style="0" customWidth="1"/>
    <col min="20" max="20" width="3.00390625" style="17" customWidth="1"/>
    <col min="21" max="21" width="9.28125" style="17" customWidth="1"/>
    <col min="22" max="22" width="3.00390625" style="17" customWidth="1"/>
    <col min="23" max="23" width="9.28125" style="17" customWidth="1"/>
    <col min="24" max="24" width="9.140625" style="17" customWidth="1"/>
  </cols>
  <sheetData>
    <row r="1" spans="1:24" s="31" customFormat="1" ht="54" customHeight="1" thickBot="1">
      <c r="A1" s="76" t="s">
        <v>52</v>
      </c>
      <c r="B1" s="77"/>
      <c r="C1" s="58">
        <f>A2</f>
        <v>0</v>
      </c>
      <c r="D1" s="58"/>
      <c r="E1" s="58"/>
      <c r="F1" s="58"/>
      <c r="G1" s="58">
        <f>A5</f>
        <v>0</v>
      </c>
      <c r="H1" s="58"/>
      <c r="I1" s="58"/>
      <c r="J1" s="58"/>
      <c r="K1" s="58">
        <f>A8</f>
        <v>0</v>
      </c>
      <c r="L1" s="58"/>
      <c r="M1" s="58"/>
      <c r="N1" s="58"/>
      <c r="O1" s="58">
        <f>A11</f>
        <v>0</v>
      </c>
      <c r="P1" s="58"/>
      <c r="Q1" s="58"/>
      <c r="R1" s="58"/>
      <c r="S1" s="75"/>
      <c r="T1" s="72" t="s">
        <v>0</v>
      </c>
      <c r="U1" s="73"/>
      <c r="V1" s="73"/>
      <c r="W1" s="73"/>
      <c r="X1" s="74"/>
    </row>
    <row r="2" spans="1:24" s="31" customFormat="1" ht="19.5" customHeight="1" thickBot="1">
      <c r="A2" s="58"/>
      <c r="B2" s="58"/>
      <c r="C2" s="59"/>
      <c r="D2" s="60"/>
      <c r="E2" s="60"/>
      <c r="F2" s="61"/>
      <c r="G2" s="32" t="s">
        <v>1</v>
      </c>
      <c r="H2" s="33"/>
      <c r="I2" s="34" t="s">
        <v>2</v>
      </c>
      <c r="J2" s="35"/>
      <c r="K2" s="32" t="s">
        <v>1</v>
      </c>
      <c r="L2" s="33"/>
      <c r="M2" s="34" t="s">
        <v>2</v>
      </c>
      <c r="N2" s="35"/>
      <c r="O2" s="32" t="s">
        <v>1</v>
      </c>
      <c r="P2" s="33"/>
      <c r="Q2" s="34" t="s">
        <v>2</v>
      </c>
      <c r="R2" s="35"/>
      <c r="S2" s="75"/>
      <c r="T2" s="36" t="s">
        <v>1</v>
      </c>
      <c r="U2" s="34">
        <f>D2+H2+L2+P2</f>
        <v>0</v>
      </c>
      <c r="V2" s="34" t="s">
        <v>2</v>
      </c>
      <c r="W2" s="37">
        <f>F2+J2+N2+R2</f>
        <v>0</v>
      </c>
      <c r="X2" s="38" t="s">
        <v>3</v>
      </c>
    </row>
    <row r="3" spans="1:24" s="31" customFormat="1" ht="19.5" customHeight="1" thickBot="1">
      <c r="A3" s="58"/>
      <c r="B3" s="58"/>
      <c r="C3" s="62"/>
      <c r="D3" s="63"/>
      <c r="E3" s="63"/>
      <c r="F3" s="64"/>
      <c r="G3" s="68"/>
      <c r="H3" s="69"/>
      <c r="I3" s="39" t="s">
        <v>4</v>
      </c>
      <c r="J3" s="83">
        <f>IF(H2="",0,IF(H2&gt;D5,2,IF(H2=D5,1,IF(H2&lt;D5,0,0))))</f>
        <v>0</v>
      </c>
      <c r="K3" s="68"/>
      <c r="L3" s="69"/>
      <c r="M3" s="39" t="s">
        <v>4</v>
      </c>
      <c r="N3" s="83">
        <f>IF(L2="",0,IF(L2&gt;D8,2,IF(L2=D8,1,IF(L2&lt;D8,0,0))))</f>
        <v>0</v>
      </c>
      <c r="O3" s="68"/>
      <c r="P3" s="69"/>
      <c r="Q3" s="39" t="s">
        <v>4</v>
      </c>
      <c r="R3" s="83">
        <f>IF(P2="",0,IF(P2&gt;D11,2,IF(P2=D11,1,IF(P2&lt;D11,0,0))))</f>
        <v>0</v>
      </c>
      <c r="S3" s="75"/>
      <c r="T3" s="40" t="s">
        <v>4</v>
      </c>
      <c r="U3" s="49">
        <f>F3+J3+N3+R3</f>
        <v>0</v>
      </c>
      <c r="V3" s="39" t="s">
        <v>5</v>
      </c>
      <c r="W3" s="41">
        <f>IF(W2=0,"",U2/W2)</f>
      </c>
      <c r="X3" s="70" t="e">
        <f>IF(AC4=6,1,IF(AC4=4,2,IF(AC4=2,3,IF(AC4=0,4,""))))</f>
        <v>#VALUE!</v>
      </c>
    </row>
    <row r="4" spans="1:29" s="31" customFormat="1" ht="19.5" customHeight="1" thickBot="1">
      <c r="A4" s="58"/>
      <c r="B4" s="58"/>
      <c r="C4" s="65"/>
      <c r="D4" s="66"/>
      <c r="E4" s="66"/>
      <c r="F4" s="67"/>
      <c r="G4" s="42" t="s">
        <v>6</v>
      </c>
      <c r="H4" s="43">
        <f>IF(H2="","",H2/J2)</f>
      </c>
      <c r="I4" s="44" t="s">
        <v>7</v>
      </c>
      <c r="J4" s="45"/>
      <c r="K4" s="42" t="s">
        <v>6</v>
      </c>
      <c r="L4" s="43">
        <f>IF(L2="","",L2/N2)</f>
      </c>
      <c r="M4" s="44" t="s">
        <v>7</v>
      </c>
      <c r="N4" s="45"/>
      <c r="O4" s="42" t="s">
        <v>6</v>
      </c>
      <c r="P4" s="43">
        <f>IF(P2="","",P2/R2)</f>
      </c>
      <c r="Q4" s="44" t="s">
        <v>7</v>
      </c>
      <c r="R4" s="45"/>
      <c r="S4" s="75"/>
      <c r="T4" s="46" t="s">
        <v>6</v>
      </c>
      <c r="U4" s="43">
        <f>MAX(D4,H4,L4,P4)</f>
        <v>0</v>
      </c>
      <c r="V4" s="44" t="s">
        <v>7</v>
      </c>
      <c r="W4" s="47">
        <f>MAX(F4,J4,N4,R4)</f>
        <v>0</v>
      </c>
      <c r="X4" s="71"/>
      <c r="Z4" s="31">
        <f>IF(U3&gt;U6,2,IF(U3&lt;U6,0,IF(U3=U6,IF(W3&gt;W6,2,IF(W3&lt;W6,0,IF(W3=W6,IF(U4&gt;U7,2,IF(U4&lt;U7,0,""))))))))</f>
      </c>
      <c r="AA4" s="31">
        <f>IF(U3&gt;U9,2,IF(U3&lt;U9,0,IF(U3=U9,IF(W3&gt;W9,2,IF(W3&lt;W9,0,IF(W3=W9,IF(U4&gt;U10,2,IF(U4&lt;U10,0,""))))))))</f>
      </c>
      <c r="AB4" s="31">
        <f>IF(U3&gt;U12,2,IF(U3&lt;U12,0,IF(U3=U12,IF(W3&gt;W12,2,IF(W3&lt;W12,0,IF(W3=W12,IF(U4&gt;U13,2,IF(U4&lt;U13,0,""))))))))</f>
      </c>
      <c r="AC4" s="31" t="e">
        <f>Z4+AA4+AB4</f>
        <v>#VALUE!</v>
      </c>
    </row>
    <row r="5" spans="1:24" s="31" customFormat="1" ht="19.5" customHeight="1" thickBot="1">
      <c r="A5" s="58"/>
      <c r="B5" s="58"/>
      <c r="C5" s="32" t="s">
        <v>1</v>
      </c>
      <c r="D5" s="33"/>
      <c r="E5" s="34" t="s">
        <v>2</v>
      </c>
      <c r="F5" s="35"/>
      <c r="G5" s="59"/>
      <c r="H5" s="60"/>
      <c r="I5" s="60"/>
      <c r="J5" s="61"/>
      <c r="K5" s="32" t="s">
        <v>1</v>
      </c>
      <c r="L5" s="33"/>
      <c r="M5" s="34" t="s">
        <v>2</v>
      </c>
      <c r="N5" s="35"/>
      <c r="O5" s="32" t="s">
        <v>1</v>
      </c>
      <c r="P5" s="33"/>
      <c r="Q5" s="34" t="s">
        <v>2</v>
      </c>
      <c r="R5" s="35"/>
      <c r="S5" s="75"/>
      <c r="T5" s="36" t="s">
        <v>1</v>
      </c>
      <c r="U5" s="34">
        <f>D5+H5+L5+P5</f>
        <v>0</v>
      </c>
      <c r="V5" s="34" t="s">
        <v>2</v>
      </c>
      <c r="W5" s="37">
        <f>F5+J5+N5+R5</f>
        <v>0</v>
      </c>
      <c r="X5" s="38" t="s">
        <v>3</v>
      </c>
    </row>
    <row r="6" spans="1:24" s="31" customFormat="1" ht="19.5" customHeight="1" thickBot="1">
      <c r="A6" s="58"/>
      <c r="B6" s="58"/>
      <c r="C6" s="68"/>
      <c r="D6" s="69"/>
      <c r="E6" s="39" t="s">
        <v>4</v>
      </c>
      <c r="F6" s="83">
        <f>IF(D5="",0,IF(D5&gt;H2,2,IF(D5=H2,1,IF(D5&lt;H2,0,0))))</f>
        <v>0</v>
      </c>
      <c r="G6" s="62"/>
      <c r="H6" s="63"/>
      <c r="I6" s="63"/>
      <c r="J6" s="64"/>
      <c r="K6" s="68"/>
      <c r="L6" s="69"/>
      <c r="M6" s="39" t="s">
        <v>4</v>
      </c>
      <c r="N6" s="83">
        <f>IF(L5="",0,IF(L5&gt;H8,2,IF(L5=H8,1,IF(L5&lt;H8,0,0))))</f>
        <v>0</v>
      </c>
      <c r="O6" s="68"/>
      <c r="P6" s="69"/>
      <c r="Q6" s="39" t="s">
        <v>4</v>
      </c>
      <c r="R6" s="83">
        <f>IF(P5="",0,IF(P5&gt;H11,2,IF(P5=H11,1,IF(P5&lt;H11,0,0))))</f>
        <v>0</v>
      </c>
      <c r="S6" s="75"/>
      <c r="T6" s="40" t="s">
        <v>4</v>
      </c>
      <c r="U6" s="49">
        <f>F6+J6+N6+R6</f>
        <v>0</v>
      </c>
      <c r="V6" s="39" t="s">
        <v>5</v>
      </c>
      <c r="W6" s="41">
        <f>IF(W5=0,"",U5/W5)</f>
      </c>
      <c r="X6" s="70" t="e">
        <f>IF(AC7=6,1,IF(AC7=4,2,IF(AC7=2,3,IF(AC7=0,4,""))))</f>
        <v>#VALUE!</v>
      </c>
    </row>
    <row r="7" spans="1:29" s="31" customFormat="1" ht="19.5" customHeight="1" thickBot="1">
      <c r="A7" s="58"/>
      <c r="B7" s="58"/>
      <c r="C7" s="42" t="s">
        <v>6</v>
      </c>
      <c r="D7" s="43">
        <f>IF(D5="","",D5/F5)</f>
      </c>
      <c r="E7" s="44" t="s">
        <v>7</v>
      </c>
      <c r="F7" s="45"/>
      <c r="G7" s="65"/>
      <c r="H7" s="66"/>
      <c r="I7" s="66"/>
      <c r="J7" s="67"/>
      <c r="K7" s="42" t="s">
        <v>6</v>
      </c>
      <c r="L7" s="43">
        <f>IF(L5="","",L5/N5)</f>
      </c>
      <c r="M7" s="44" t="s">
        <v>7</v>
      </c>
      <c r="N7" s="45"/>
      <c r="O7" s="42" t="s">
        <v>6</v>
      </c>
      <c r="P7" s="43">
        <f>IF(P5="","",P5/R5)</f>
      </c>
      <c r="Q7" s="44" t="s">
        <v>7</v>
      </c>
      <c r="R7" s="45"/>
      <c r="S7" s="75"/>
      <c r="T7" s="46" t="s">
        <v>6</v>
      </c>
      <c r="U7" s="43">
        <f>MAX(D7,H7,L7,P7)</f>
        <v>0</v>
      </c>
      <c r="V7" s="44" t="s">
        <v>7</v>
      </c>
      <c r="W7" s="48">
        <f>MAX(F7,J7,N7,R7)</f>
        <v>0</v>
      </c>
      <c r="X7" s="71"/>
      <c r="Z7" s="31">
        <f>IF(U6&gt;U3,2,IF(U6&lt;U3,0,IF(U6=U3,IF(W6&gt;W3,2,IF(W6&lt;W3,0,IF(W6=W3,IF(U7&gt;U4,2,IF(U7&lt;U4,0,""))))))))</f>
      </c>
      <c r="AA7" s="31">
        <f>IF(U6&gt;U9,2,IF(U6&lt;U9,0,IF(U6=U9,IF(W6&gt;W9,2,IF(W6&lt;W9,0,IF(W6=W9,IF(U7&gt;U10,2,IF(U7&lt;U10,0,""))))))))</f>
      </c>
      <c r="AB7" s="31">
        <f>IF(U6&gt;U12,2,IF(U6&lt;U12,0,IF(U6=U12,IF(W6&gt;W12,2,IF(W6&lt;W12,0,IF(W6=W12,IF(U7&gt;U13,2,IF(U7&lt;U13,0,""))))))))</f>
      </c>
      <c r="AC7" s="31" t="e">
        <f>Z7+AA7+AB7</f>
        <v>#VALUE!</v>
      </c>
    </row>
    <row r="8" spans="1:24" s="31" customFormat="1" ht="19.5" customHeight="1" thickBot="1">
      <c r="A8" s="58"/>
      <c r="B8" s="58"/>
      <c r="C8" s="32" t="s">
        <v>1</v>
      </c>
      <c r="D8" s="33"/>
      <c r="E8" s="34" t="s">
        <v>2</v>
      </c>
      <c r="F8" s="35"/>
      <c r="G8" s="32" t="s">
        <v>1</v>
      </c>
      <c r="H8" s="33"/>
      <c r="I8" s="34" t="s">
        <v>2</v>
      </c>
      <c r="J8" s="35"/>
      <c r="K8" s="59"/>
      <c r="L8" s="60"/>
      <c r="M8" s="60"/>
      <c r="N8" s="61"/>
      <c r="O8" s="32" t="s">
        <v>1</v>
      </c>
      <c r="P8" s="33"/>
      <c r="Q8" s="34" t="s">
        <v>2</v>
      </c>
      <c r="R8" s="35"/>
      <c r="S8" s="75"/>
      <c r="T8" s="36" t="s">
        <v>1</v>
      </c>
      <c r="U8" s="34">
        <f>D8+H8+L8+P8</f>
        <v>0</v>
      </c>
      <c r="V8" s="34" t="s">
        <v>2</v>
      </c>
      <c r="W8" s="37">
        <f>F8+J8+N8+R8</f>
        <v>0</v>
      </c>
      <c r="X8" s="38" t="s">
        <v>3</v>
      </c>
    </row>
    <row r="9" spans="1:24" s="31" customFormat="1" ht="19.5" customHeight="1" thickBot="1">
      <c r="A9" s="58"/>
      <c r="B9" s="58"/>
      <c r="C9" s="68"/>
      <c r="D9" s="69"/>
      <c r="E9" s="39" t="s">
        <v>4</v>
      </c>
      <c r="F9" s="83">
        <f>IF(D8="",0,IF(D8&gt;L2,2,IF(D8=L2,1,IF(D8&lt;L2,0,0))))</f>
        <v>0</v>
      </c>
      <c r="G9" s="68"/>
      <c r="H9" s="69"/>
      <c r="I9" s="39" t="s">
        <v>4</v>
      </c>
      <c r="J9" s="83">
        <f>IF(H8="",0,IF(H8&gt;L5,2,IF(H8=L5,1,IF(H8&lt;L5,0,0))))</f>
        <v>0</v>
      </c>
      <c r="K9" s="62"/>
      <c r="L9" s="63"/>
      <c r="M9" s="63"/>
      <c r="N9" s="64"/>
      <c r="O9" s="68"/>
      <c r="P9" s="69"/>
      <c r="Q9" s="39" t="s">
        <v>4</v>
      </c>
      <c r="R9" s="83">
        <f>IF(P8="",0,IF(P8&gt;L11,2,IF(P8=L11,1,IF(P8&lt;L11,0,0))))</f>
        <v>0</v>
      </c>
      <c r="S9" s="75"/>
      <c r="T9" s="40" t="s">
        <v>4</v>
      </c>
      <c r="U9" s="49">
        <f>F9+J9+N9+R9</f>
        <v>0</v>
      </c>
      <c r="V9" s="39" t="s">
        <v>5</v>
      </c>
      <c r="W9" s="41">
        <f>IF(W8=0,"",U8/W8)</f>
      </c>
      <c r="X9" s="70" t="e">
        <f>IF(AC10=6,1,IF(AC10=4,2,IF(AC10=2,3,IF(AC10=0,4,""))))</f>
        <v>#VALUE!</v>
      </c>
    </row>
    <row r="10" spans="1:29" s="31" customFormat="1" ht="19.5" customHeight="1" thickBot="1">
      <c r="A10" s="58"/>
      <c r="B10" s="58"/>
      <c r="C10" s="42" t="s">
        <v>6</v>
      </c>
      <c r="D10" s="43">
        <f>IF(D8="","",D8/F8)</f>
      </c>
      <c r="E10" s="44" t="s">
        <v>7</v>
      </c>
      <c r="F10" s="45"/>
      <c r="G10" s="42" t="s">
        <v>6</v>
      </c>
      <c r="H10" s="43">
        <f>IF(H8="","",H8/J8)</f>
      </c>
      <c r="I10" s="44" t="s">
        <v>7</v>
      </c>
      <c r="J10" s="45"/>
      <c r="K10" s="65"/>
      <c r="L10" s="66"/>
      <c r="M10" s="66"/>
      <c r="N10" s="67"/>
      <c r="O10" s="42" t="s">
        <v>6</v>
      </c>
      <c r="P10" s="43">
        <f>IF(P8="","",P8/R8)</f>
      </c>
      <c r="Q10" s="44" t="s">
        <v>7</v>
      </c>
      <c r="R10" s="45"/>
      <c r="S10" s="75"/>
      <c r="T10" s="46" t="s">
        <v>6</v>
      </c>
      <c r="U10" s="43">
        <f>MAX(D10,H10,L10,P10)</f>
        <v>0</v>
      </c>
      <c r="V10" s="44" t="s">
        <v>7</v>
      </c>
      <c r="W10" s="48">
        <f>MAX(F10,J10,N10,R10)</f>
        <v>0</v>
      </c>
      <c r="X10" s="71"/>
      <c r="Z10" s="31">
        <f>IF(U9&gt;U3,2,IF(U9&lt;U3,0,IF(U9=U3,IF(W9&gt;W3,2,IF(W9&lt;W3,0,IF(W9=W3,IF(U10&gt;U4,2,IF(U10&lt;U4,0,""))))))))</f>
      </c>
      <c r="AA10" s="31">
        <f>IF(U9&gt;U6,2,IF(U9&lt;U6,0,IF(U9=U6,IF(W9&gt;W6,2,IF(W9&lt;W6,0,IF(W9=W6,IF(U10&gt;U7,2,IF(U10&lt;U7,0,""))))))))</f>
      </c>
      <c r="AB10" s="31">
        <f>IF(U9&gt;U12,2,IF(U9&lt;U12,0,IF(U9=U12,IF(W9&gt;W12,2,IF(W9&lt;W12,0,IF(W9=W12,IF(U10&gt;U13,2,IF(U10&lt;U13,0,""))))))))</f>
      </c>
      <c r="AC10" s="31" t="e">
        <f>Z10+AA10+AB10</f>
        <v>#VALUE!</v>
      </c>
    </row>
    <row r="11" spans="1:24" s="31" customFormat="1" ht="19.5" customHeight="1" thickBot="1">
      <c r="A11" s="58"/>
      <c r="B11" s="58"/>
      <c r="C11" s="32" t="s">
        <v>1</v>
      </c>
      <c r="D11" s="33"/>
      <c r="E11" s="34" t="s">
        <v>2</v>
      </c>
      <c r="F11" s="35"/>
      <c r="G11" s="32" t="s">
        <v>1</v>
      </c>
      <c r="H11" s="33"/>
      <c r="I11" s="34" t="s">
        <v>2</v>
      </c>
      <c r="J11" s="35"/>
      <c r="K11" s="32" t="s">
        <v>1</v>
      </c>
      <c r="L11" s="33"/>
      <c r="M11" s="34" t="s">
        <v>2</v>
      </c>
      <c r="N11" s="35"/>
      <c r="O11" s="59"/>
      <c r="P11" s="60"/>
      <c r="Q11" s="60"/>
      <c r="R11" s="61"/>
      <c r="S11" s="75"/>
      <c r="T11" s="36" t="s">
        <v>1</v>
      </c>
      <c r="U11" s="34">
        <f>D11+H11+L11+P11</f>
        <v>0</v>
      </c>
      <c r="V11" s="34" t="s">
        <v>2</v>
      </c>
      <c r="W11" s="37">
        <f>F11+J11+N11+R11</f>
        <v>0</v>
      </c>
      <c r="X11" s="38" t="s">
        <v>3</v>
      </c>
    </row>
    <row r="12" spans="1:24" s="31" customFormat="1" ht="19.5" customHeight="1" thickBot="1">
      <c r="A12" s="58"/>
      <c r="B12" s="58"/>
      <c r="C12" s="68"/>
      <c r="D12" s="69"/>
      <c r="E12" s="39" t="s">
        <v>4</v>
      </c>
      <c r="F12" s="83">
        <f>IF(D11="",0,IF(D11&gt;P2,2,IF(D11=P2,1,IF(D11&lt;P2,0,0))))</f>
        <v>0</v>
      </c>
      <c r="G12" s="68"/>
      <c r="H12" s="69"/>
      <c r="I12" s="39" t="s">
        <v>4</v>
      </c>
      <c r="J12" s="83">
        <f>IF(H11="",0,IF(H11&gt;P5,2,IF(H11=P5,1,IF(H11&lt;P5,0,0))))</f>
        <v>0</v>
      </c>
      <c r="K12" s="68"/>
      <c r="L12" s="69"/>
      <c r="M12" s="39" t="s">
        <v>4</v>
      </c>
      <c r="N12" s="83">
        <f>IF(L11="",0,IF(L11&gt;P8,2,IF(L11=P8,1,IF(L11&lt;P8,0,0))))</f>
        <v>0</v>
      </c>
      <c r="O12" s="62"/>
      <c r="P12" s="63"/>
      <c r="Q12" s="63"/>
      <c r="R12" s="64"/>
      <c r="S12" s="75"/>
      <c r="T12" s="40" t="s">
        <v>4</v>
      </c>
      <c r="U12" s="49">
        <f>F12+J12+N12+R12</f>
        <v>0</v>
      </c>
      <c r="V12" s="39" t="s">
        <v>5</v>
      </c>
      <c r="W12" s="41">
        <f>IF(W11=0,"",U11/W11)</f>
      </c>
      <c r="X12" s="70" t="e">
        <f>IF(AC13=6,1,IF(AC13=4,2,IF(AC13=2,3,IF(AC13=0,4,""))))</f>
        <v>#VALUE!</v>
      </c>
    </row>
    <row r="13" spans="1:29" s="31" customFormat="1" ht="19.5" customHeight="1" thickBot="1">
      <c r="A13" s="58"/>
      <c r="B13" s="58"/>
      <c r="C13" s="42" t="s">
        <v>6</v>
      </c>
      <c r="D13" s="43">
        <f>IF(D11="","",D11/F11)</f>
      </c>
      <c r="E13" s="44" t="s">
        <v>7</v>
      </c>
      <c r="F13" s="45"/>
      <c r="G13" s="42" t="s">
        <v>6</v>
      </c>
      <c r="H13" s="43">
        <f>IF(H11="","",H11/J11)</f>
      </c>
      <c r="I13" s="44" t="s">
        <v>7</v>
      </c>
      <c r="J13" s="45"/>
      <c r="K13" s="42" t="s">
        <v>6</v>
      </c>
      <c r="L13" s="43">
        <f>IF(L11="","",L11/N11)</f>
      </c>
      <c r="M13" s="44" t="s">
        <v>7</v>
      </c>
      <c r="N13" s="45"/>
      <c r="O13" s="65"/>
      <c r="P13" s="66"/>
      <c r="Q13" s="66"/>
      <c r="R13" s="67"/>
      <c r="S13" s="75"/>
      <c r="T13" s="46" t="s">
        <v>6</v>
      </c>
      <c r="U13" s="43">
        <f>MAX(D13,H13,L13,P13)</f>
        <v>0</v>
      </c>
      <c r="V13" s="44" t="s">
        <v>7</v>
      </c>
      <c r="W13" s="48">
        <f>MAX(F13,J13,N13,R13)</f>
        <v>0</v>
      </c>
      <c r="X13" s="71"/>
      <c r="Z13" s="31">
        <f>IF(U12&gt;U3,2,IF(U12&lt;U3,0,IF(U12=U3,IF(W12&gt;W3,2,IF(W12&lt;W3,0,IF(W12=W3,IF(U13&gt;U4,2,IF(U13&lt;U4,0,""))))))))</f>
      </c>
      <c r="AA13" s="31">
        <f>IF(U12&gt;U6,2,IF(U12&lt;U6,0,IF(U12=U6,IF(W12&gt;W6,2,IF(W12&lt;W6,0,IF(W12=W6,IF(U13&gt;U7,2,IF(U13&lt;U7,0,""))))))))</f>
      </c>
      <c r="AB13" s="31">
        <f>IF(U12&gt;U9,2,IF(U12&lt;U9,0,IF(U12=U9,IF(W12&gt;W9,2,IF(W12&lt;W9,0,IF(W12=W9,IF(U13&gt;U10,2,IF(U13&lt;U10,0,""))))))))</f>
      </c>
      <c r="AC13" s="31" t="e">
        <f>Z13+AA13+AB13</f>
        <v>#VALUE!</v>
      </c>
    </row>
    <row r="16" spans="1:2" ht="12.75">
      <c r="A16" t="s">
        <v>8</v>
      </c>
      <c r="B16" t="s">
        <v>20</v>
      </c>
    </row>
    <row r="17" spans="1:2" ht="12.75">
      <c r="A17" t="s">
        <v>9</v>
      </c>
      <c r="B17" t="s">
        <v>21</v>
      </c>
    </row>
    <row r="18" spans="1:8" ht="14.25">
      <c r="A18" t="s">
        <v>22</v>
      </c>
      <c r="B18" s="2" t="s">
        <v>10</v>
      </c>
      <c r="C18" s="19" t="s">
        <v>11</v>
      </c>
      <c r="H18" s="19"/>
    </row>
    <row r="19" spans="1:8" ht="14.25">
      <c r="A19" t="s">
        <v>23</v>
      </c>
      <c r="B19" s="2" t="s">
        <v>13</v>
      </c>
      <c r="C19" s="19" t="s">
        <v>14</v>
      </c>
      <c r="H19" s="19"/>
    </row>
    <row r="20" spans="1:8" ht="14.25">
      <c r="A20" t="s">
        <v>24</v>
      </c>
      <c r="B20" s="2" t="s">
        <v>16</v>
      </c>
      <c r="C20" s="19" t="s">
        <v>17</v>
      </c>
      <c r="H20" s="19"/>
    </row>
    <row r="21" spans="1:10" ht="14.25">
      <c r="A21" t="s">
        <v>25</v>
      </c>
      <c r="B21" s="2" t="s">
        <v>19</v>
      </c>
      <c r="C21" s="19" t="s">
        <v>26</v>
      </c>
      <c r="D21" s="19"/>
      <c r="J21" s="19"/>
    </row>
    <row r="23" ht="26.25">
      <c r="A23" s="12" t="s">
        <v>36</v>
      </c>
    </row>
  </sheetData>
  <mergeCells count="31">
    <mergeCell ref="K3:L3"/>
    <mergeCell ref="A8:B10"/>
    <mergeCell ref="A11:B13"/>
    <mergeCell ref="O11:R13"/>
    <mergeCell ref="C12:D12"/>
    <mergeCell ref="G12:H12"/>
    <mergeCell ref="K12:L12"/>
    <mergeCell ref="A5:B7"/>
    <mergeCell ref="A1:B1"/>
    <mergeCell ref="A2:B4"/>
    <mergeCell ref="C2:F4"/>
    <mergeCell ref="X9:X10"/>
    <mergeCell ref="X12:X13"/>
    <mergeCell ref="O6:P6"/>
    <mergeCell ref="O1:R1"/>
    <mergeCell ref="T1:X1"/>
    <mergeCell ref="O3:P3"/>
    <mergeCell ref="X3:X4"/>
    <mergeCell ref="X6:X7"/>
    <mergeCell ref="S1:S13"/>
    <mergeCell ref="O9:P9"/>
    <mergeCell ref="C1:F1"/>
    <mergeCell ref="G1:J1"/>
    <mergeCell ref="K8:N10"/>
    <mergeCell ref="C9:D9"/>
    <mergeCell ref="G5:J7"/>
    <mergeCell ref="C6:D6"/>
    <mergeCell ref="G9:H9"/>
    <mergeCell ref="K6:L6"/>
    <mergeCell ref="G3:H3"/>
    <mergeCell ref="K1:N1"/>
  </mergeCells>
  <printOptions/>
  <pageMargins left="0.75" right="0.75" top="1" bottom="1" header="0.4921259845" footer="0.4921259845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view="pageBreakPreview" zoomScale="60" zoomScaleNormal="75" workbookViewId="0" topLeftCell="A1">
      <selection activeCell="A1" sqref="A1:B1"/>
    </sheetView>
  </sheetViews>
  <sheetFormatPr defaultColWidth="9.140625" defaultRowHeight="12.75"/>
  <cols>
    <col min="3" max="3" width="3.00390625" style="17" customWidth="1"/>
    <col min="4" max="4" width="9.28125" style="17" customWidth="1"/>
    <col min="5" max="5" width="3.00390625" style="17" customWidth="1"/>
    <col min="6" max="6" width="6.7109375" style="17" customWidth="1"/>
    <col min="7" max="7" width="3.00390625" style="17" customWidth="1"/>
    <col min="8" max="8" width="9.28125" style="17" customWidth="1"/>
    <col min="9" max="9" width="3.00390625" style="17" customWidth="1"/>
    <col min="10" max="10" width="6.7109375" style="17" customWidth="1"/>
    <col min="11" max="11" width="3.00390625" style="17" customWidth="1"/>
    <col min="12" max="12" width="9.28125" style="17" customWidth="1"/>
    <col min="13" max="13" width="3.00390625" style="17" customWidth="1"/>
    <col min="14" max="14" width="6.7109375" style="17" customWidth="1"/>
    <col min="15" max="15" width="3.00390625" style="17" customWidth="1"/>
    <col min="16" max="16" width="9.28125" style="17" customWidth="1"/>
    <col min="17" max="17" width="3.00390625" style="17" customWidth="1"/>
    <col min="18" max="18" width="6.7109375" style="17" customWidth="1"/>
    <col min="19" max="19" width="2.57421875" style="0" customWidth="1"/>
    <col min="20" max="20" width="3.00390625" style="17" customWidth="1"/>
    <col min="21" max="21" width="9.28125" style="17" customWidth="1"/>
    <col min="22" max="22" width="3.00390625" style="17" customWidth="1"/>
    <col min="23" max="23" width="9.28125" style="17" customWidth="1"/>
    <col min="24" max="24" width="9.140625" style="17" customWidth="1"/>
  </cols>
  <sheetData>
    <row r="1" spans="1:24" s="31" customFormat="1" ht="54" customHeight="1" thickBot="1">
      <c r="A1" s="76" t="s">
        <v>53</v>
      </c>
      <c r="B1" s="77"/>
      <c r="C1" s="58">
        <f>A2</f>
        <v>0</v>
      </c>
      <c r="D1" s="58"/>
      <c r="E1" s="58"/>
      <c r="F1" s="58"/>
      <c r="G1" s="58">
        <f>A5</f>
        <v>0</v>
      </c>
      <c r="H1" s="58"/>
      <c r="I1" s="58"/>
      <c r="J1" s="58"/>
      <c r="K1" s="58">
        <f>A8</f>
        <v>0</v>
      </c>
      <c r="L1" s="58"/>
      <c r="M1" s="58"/>
      <c r="N1" s="58"/>
      <c r="O1" s="58">
        <f>A11</f>
        <v>0</v>
      </c>
      <c r="P1" s="58"/>
      <c r="Q1" s="58"/>
      <c r="R1" s="58"/>
      <c r="S1" s="75"/>
      <c r="T1" s="72" t="s">
        <v>0</v>
      </c>
      <c r="U1" s="73"/>
      <c r="V1" s="73"/>
      <c r="W1" s="73"/>
      <c r="X1" s="74"/>
    </row>
    <row r="2" spans="1:24" s="31" customFormat="1" ht="19.5" customHeight="1" thickBot="1">
      <c r="A2" s="58"/>
      <c r="B2" s="58"/>
      <c r="C2" s="59"/>
      <c r="D2" s="60"/>
      <c r="E2" s="60"/>
      <c r="F2" s="61"/>
      <c r="G2" s="32" t="s">
        <v>1</v>
      </c>
      <c r="H2" s="33"/>
      <c r="I2" s="34" t="s">
        <v>2</v>
      </c>
      <c r="J2" s="35"/>
      <c r="K2" s="32" t="s">
        <v>1</v>
      </c>
      <c r="L2" s="33"/>
      <c r="M2" s="34" t="s">
        <v>2</v>
      </c>
      <c r="N2" s="35"/>
      <c r="O2" s="32" t="s">
        <v>1</v>
      </c>
      <c r="P2" s="33"/>
      <c r="Q2" s="34" t="s">
        <v>2</v>
      </c>
      <c r="R2" s="35"/>
      <c r="S2" s="75"/>
      <c r="T2" s="36" t="s">
        <v>1</v>
      </c>
      <c r="U2" s="34">
        <f>D2+H2+L2+P2</f>
        <v>0</v>
      </c>
      <c r="V2" s="34" t="s">
        <v>2</v>
      </c>
      <c r="W2" s="37">
        <f>F2+J2+N2+R2</f>
        <v>0</v>
      </c>
      <c r="X2" s="38" t="s">
        <v>3</v>
      </c>
    </row>
    <row r="3" spans="1:24" s="31" customFormat="1" ht="19.5" customHeight="1" thickBot="1">
      <c r="A3" s="58"/>
      <c r="B3" s="58"/>
      <c r="C3" s="62"/>
      <c r="D3" s="63"/>
      <c r="E3" s="63"/>
      <c r="F3" s="64"/>
      <c r="G3" s="68"/>
      <c r="H3" s="69"/>
      <c r="I3" s="39" t="s">
        <v>4</v>
      </c>
      <c r="J3" s="83">
        <f>IF(H2="",0,IF(H2&gt;D5,2,IF(H2=D5,1,IF(H2&lt;D5,0,0))))</f>
        <v>0</v>
      </c>
      <c r="K3" s="68"/>
      <c r="L3" s="69"/>
      <c r="M3" s="39" t="s">
        <v>4</v>
      </c>
      <c r="N3" s="83">
        <f>IF(L2="",0,IF(L2&gt;D8,2,IF(L2=D8,1,IF(L2&lt;D8,0,0))))</f>
        <v>0</v>
      </c>
      <c r="O3" s="68"/>
      <c r="P3" s="69"/>
      <c r="Q3" s="39" t="s">
        <v>4</v>
      </c>
      <c r="R3" s="83">
        <f>IF(P2="",0,IF(P2&gt;D11,2,IF(P2=D11,1,IF(P2&lt;D11,0,0))))</f>
        <v>0</v>
      </c>
      <c r="S3" s="75"/>
      <c r="T3" s="40" t="s">
        <v>4</v>
      </c>
      <c r="U3" s="49">
        <f>F3+J3+N3+R3</f>
        <v>0</v>
      </c>
      <c r="V3" s="39" t="s">
        <v>5</v>
      </c>
      <c r="W3" s="41">
        <f>IF(W2=0,"",U2/W2)</f>
      </c>
      <c r="X3" s="70" t="e">
        <f>IF(AC4=6,1,IF(AC4=4,2,IF(AC4=2,3,IF(AC4=0,4,""))))</f>
        <v>#VALUE!</v>
      </c>
    </row>
    <row r="4" spans="1:29" s="31" customFormat="1" ht="19.5" customHeight="1" thickBot="1">
      <c r="A4" s="58"/>
      <c r="B4" s="58"/>
      <c r="C4" s="65"/>
      <c r="D4" s="66"/>
      <c r="E4" s="66"/>
      <c r="F4" s="67"/>
      <c r="G4" s="42" t="s">
        <v>6</v>
      </c>
      <c r="H4" s="43">
        <f>IF(H2="","",H2/J2)</f>
      </c>
      <c r="I4" s="44" t="s">
        <v>7</v>
      </c>
      <c r="J4" s="45"/>
      <c r="K4" s="42" t="s">
        <v>6</v>
      </c>
      <c r="L4" s="43">
        <f>IF(L2="","",L2/N2)</f>
      </c>
      <c r="M4" s="44" t="s">
        <v>7</v>
      </c>
      <c r="N4" s="45"/>
      <c r="O4" s="42" t="s">
        <v>6</v>
      </c>
      <c r="P4" s="43">
        <f>IF(P2="","",P2/R2)</f>
      </c>
      <c r="Q4" s="44" t="s">
        <v>7</v>
      </c>
      <c r="R4" s="45"/>
      <c r="S4" s="75"/>
      <c r="T4" s="46" t="s">
        <v>6</v>
      </c>
      <c r="U4" s="43">
        <f>MAX(D4,H4,L4,P4)</f>
        <v>0</v>
      </c>
      <c r="V4" s="44" t="s">
        <v>7</v>
      </c>
      <c r="W4" s="47">
        <f>MAX(F4,J4,N4,R4)</f>
        <v>0</v>
      </c>
      <c r="X4" s="71"/>
      <c r="Z4" s="31">
        <f>IF(U3&gt;U6,2,IF(U3&lt;U6,0,IF(U3=U6,IF(W3&gt;W6,2,IF(W3&lt;W6,0,IF(W3=W6,IF(U4&gt;U7,2,IF(U4&lt;U7,0,""))))))))</f>
      </c>
      <c r="AA4" s="31">
        <f>IF(U3&gt;U9,2,IF(U3&lt;U9,0,IF(U3=U9,IF(W3&gt;W9,2,IF(W3&lt;W9,0,IF(W3=W9,IF(U4&gt;U10,2,IF(U4&lt;U10,0,""))))))))</f>
      </c>
      <c r="AB4" s="31">
        <f>IF(U3&gt;U12,2,IF(U3&lt;U12,0,IF(U3=U12,IF(W3&gt;W12,2,IF(W3&lt;W12,0,IF(W3=W12,IF(U4&gt;U13,2,IF(U4&lt;U13,0,""))))))))</f>
      </c>
      <c r="AC4" s="31" t="e">
        <f>Z4+AA4+AB4</f>
        <v>#VALUE!</v>
      </c>
    </row>
    <row r="5" spans="1:24" s="31" customFormat="1" ht="19.5" customHeight="1" thickBot="1">
      <c r="A5" s="58"/>
      <c r="B5" s="58"/>
      <c r="C5" s="32" t="s">
        <v>1</v>
      </c>
      <c r="D5" s="33"/>
      <c r="E5" s="34" t="s">
        <v>2</v>
      </c>
      <c r="F5" s="35"/>
      <c r="G5" s="59"/>
      <c r="H5" s="60"/>
      <c r="I5" s="60"/>
      <c r="J5" s="61"/>
      <c r="K5" s="32" t="s">
        <v>1</v>
      </c>
      <c r="L5" s="33"/>
      <c r="M5" s="34" t="s">
        <v>2</v>
      </c>
      <c r="N5" s="35"/>
      <c r="O5" s="32" t="s">
        <v>1</v>
      </c>
      <c r="P5" s="33"/>
      <c r="Q5" s="34" t="s">
        <v>2</v>
      </c>
      <c r="R5" s="35"/>
      <c r="S5" s="75"/>
      <c r="T5" s="36" t="s">
        <v>1</v>
      </c>
      <c r="U5" s="34">
        <f>D5+H5+L5+P5</f>
        <v>0</v>
      </c>
      <c r="V5" s="34" t="s">
        <v>2</v>
      </c>
      <c r="W5" s="37">
        <f>F5+J5+N5+R5</f>
        <v>0</v>
      </c>
      <c r="X5" s="38" t="s">
        <v>3</v>
      </c>
    </row>
    <row r="6" spans="1:24" s="31" customFormat="1" ht="19.5" customHeight="1" thickBot="1">
      <c r="A6" s="58"/>
      <c r="B6" s="58"/>
      <c r="C6" s="68"/>
      <c r="D6" s="69"/>
      <c r="E6" s="39" t="s">
        <v>4</v>
      </c>
      <c r="F6" s="83">
        <f>IF(D5="",0,IF(D5&gt;H2,2,IF(D5=H2,1,IF(D5&lt;H2,0,0))))</f>
        <v>0</v>
      </c>
      <c r="G6" s="62"/>
      <c r="H6" s="63"/>
      <c r="I6" s="63"/>
      <c r="J6" s="64"/>
      <c r="K6" s="68"/>
      <c r="L6" s="69"/>
      <c r="M6" s="39" t="s">
        <v>4</v>
      </c>
      <c r="N6" s="83">
        <f>IF(L5="",0,IF(L5&gt;H8,2,IF(L5=H8,1,IF(L5&lt;H8,0,0))))</f>
        <v>0</v>
      </c>
      <c r="O6" s="68"/>
      <c r="P6" s="69"/>
      <c r="Q6" s="39" t="s">
        <v>4</v>
      </c>
      <c r="R6" s="83">
        <f>IF(P5="",0,IF(P5&gt;H11,2,IF(P5=H11,1,IF(P5&lt;H11,0,0))))</f>
        <v>0</v>
      </c>
      <c r="S6" s="75"/>
      <c r="T6" s="40" t="s">
        <v>4</v>
      </c>
      <c r="U6" s="49">
        <f>F6+J6+N6+R6</f>
        <v>0</v>
      </c>
      <c r="V6" s="39" t="s">
        <v>5</v>
      </c>
      <c r="W6" s="41">
        <f>IF(W5=0,"",U5/W5)</f>
      </c>
      <c r="X6" s="70" t="e">
        <f>IF(AC7=6,1,IF(AC7=4,2,IF(AC7=2,3,IF(AC7=0,4,""))))</f>
        <v>#VALUE!</v>
      </c>
    </row>
    <row r="7" spans="1:29" s="31" customFormat="1" ht="19.5" customHeight="1" thickBot="1">
      <c r="A7" s="58"/>
      <c r="B7" s="58"/>
      <c r="C7" s="42" t="s">
        <v>6</v>
      </c>
      <c r="D7" s="43">
        <f>IF(D5="","",D5/F5)</f>
      </c>
      <c r="E7" s="44" t="s">
        <v>7</v>
      </c>
      <c r="F7" s="45"/>
      <c r="G7" s="65"/>
      <c r="H7" s="66"/>
      <c r="I7" s="66"/>
      <c r="J7" s="67"/>
      <c r="K7" s="42" t="s">
        <v>6</v>
      </c>
      <c r="L7" s="43">
        <f>IF(L5="","",L5/N5)</f>
      </c>
      <c r="M7" s="44" t="s">
        <v>7</v>
      </c>
      <c r="N7" s="45"/>
      <c r="O7" s="42" t="s">
        <v>6</v>
      </c>
      <c r="P7" s="43">
        <f>IF(P5="","",P5/R5)</f>
      </c>
      <c r="Q7" s="44" t="s">
        <v>7</v>
      </c>
      <c r="R7" s="45"/>
      <c r="S7" s="75"/>
      <c r="T7" s="46" t="s">
        <v>6</v>
      </c>
      <c r="U7" s="43">
        <f>MAX(D7,H7,L7,P7)</f>
        <v>0</v>
      </c>
      <c r="V7" s="44" t="s">
        <v>7</v>
      </c>
      <c r="W7" s="48">
        <f>MAX(F7,J7,N7,R7)</f>
        <v>0</v>
      </c>
      <c r="X7" s="71"/>
      <c r="Z7" s="31">
        <f>IF(U6&gt;U3,2,IF(U6&lt;U3,0,IF(U6=U3,IF(W6&gt;W3,2,IF(W6&lt;W3,0,IF(W6=W3,IF(U7&gt;U4,2,IF(U7&lt;U4,0,""))))))))</f>
      </c>
      <c r="AA7" s="31">
        <f>IF(U6&gt;U9,2,IF(U6&lt;U9,0,IF(U6=U9,IF(W6&gt;W9,2,IF(W6&lt;W9,0,IF(W6=W9,IF(U7&gt;U10,2,IF(U7&lt;U10,0,""))))))))</f>
      </c>
      <c r="AB7" s="31">
        <f>IF(U6&gt;U12,2,IF(U6&lt;U12,0,IF(U6=U12,IF(W6&gt;W12,2,IF(W6&lt;W12,0,IF(W6=W12,IF(U7&gt;U13,2,IF(U7&lt;U13,0,""))))))))</f>
      </c>
      <c r="AC7" s="31" t="e">
        <f>Z7+AA7+AB7</f>
        <v>#VALUE!</v>
      </c>
    </row>
    <row r="8" spans="1:24" s="31" customFormat="1" ht="19.5" customHeight="1" thickBot="1">
      <c r="A8" s="58"/>
      <c r="B8" s="58"/>
      <c r="C8" s="32" t="s">
        <v>1</v>
      </c>
      <c r="D8" s="33"/>
      <c r="E8" s="34" t="s">
        <v>2</v>
      </c>
      <c r="F8" s="35"/>
      <c r="G8" s="32" t="s">
        <v>1</v>
      </c>
      <c r="H8" s="33"/>
      <c r="I8" s="34" t="s">
        <v>2</v>
      </c>
      <c r="J8" s="35"/>
      <c r="K8" s="59"/>
      <c r="L8" s="60"/>
      <c r="M8" s="60"/>
      <c r="N8" s="61"/>
      <c r="O8" s="32" t="s">
        <v>1</v>
      </c>
      <c r="P8" s="33"/>
      <c r="Q8" s="34" t="s">
        <v>2</v>
      </c>
      <c r="R8" s="35"/>
      <c r="S8" s="75"/>
      <c r="T8" s="36" t="s">
        <v>1</v>
      </c>
      <c r="U8" s="34">
        <f>D8+H8+L8+P8</f>
        <v>0</v>
      </c>
      <c r="V8" s="34" t="s">
        <v>2</v>
      </c>
      <c r="W8" s="37">
        <f>F8+J8+N8+R8</f>
        <v>0</v>
      </c>
      <c r="X8" s="38" t="s">
        <v>3</v>
      </c>
    </row>
    <row r="9" spans="1:24" s="31" customFormat="1" ht="19.5" customHeight="1" thickBot="1">
      <c r="A9" s="58"/>
      <c r="B9" s="58"/>
      <c r="C9" s="68"/>
      <c r="D9" s="69"/>
      <c r="E9" s="39" t="s">
        <v>4</v>
      </c>
      <c r="F9" s="83">
        <f>IF(D8="",0,IF(D8&gt;L2,2,IF(D8=L2,1,IF(D8&lt;L2,0,0))))</f>
        <v>0</v>
      </c>
      <c r="G9" s="68"/>
      <c r="H9" s="69"/>
      <c r="I9" s="39" t="s">
        <v>4</v>
      </c>
      <c r="J9" s="83">
        <f>IF(H8="",0,IF(H8&gt;L5,2,IF(H8=L5,1,IF(H8&lt;L5,0,0))))</f>
        <v>0</v>
      </c>
      <c r="K9" s="62"/>
      <c r="L9" s="63"/>
      <c r="M9" s="63"/>
      <c r="N9" s="64"/>
      <c r="O9" s="68"/>
      <c r="P9" s="69"/>
      <c r="Q9" s="39" t="s">
        <v>4</v>
      </c>
      <c r="R9" s="83">
        <f>IF(P8="",0,IF(P8&gt;L11,2,IF(P8=L11,1,IF(P8&lt;L11,0,0))))</f>
        <v>0</v>
      </c>
      <c r="S9" s="75"/>
      <c r="T9" s="40" t="s">
        <v>4</v>
      </c>
      <c r="U9" s="49">
        <f>F9+J9+N9+R9</f>
        <v>0</v>
      </c>
      <c r="V9" s="39" t="s">
        <v>5</v>
      </c>
      <c r="W9" s="41">
        <f>IF(W8=0,"",U8/W8)</f>
      </c>
      <c r="X9" s="70" t="e">
        <f>IF(AC10=6,1,IF(AC10=4,2,IF(AC10=2,3,IF(AC10=0,4,""))))</f>
        <v>#VALUE!</v>
      </c>
    </row>
    <row r="10" spans="1:29" s="31" customFormat="1" ht="19.5" customHeight="1" thickBot="1">
      <c r="A10" s="58"/>
      <c r="B10" s="58"/>
      <c r="C10" s="42" t="s">
        <v>6</v>
      </c>
      <c r="D10" s="43">
        <f>IF(D8="","",D8/F8)</f>
      </c>
      <c r="E10" s="44" t="s">
        <v>7</v>
      </c>
      <c r="F10" s="85"/>
      <c r="G10" s="84" t="s">
        <v>6</v>
      </c>
      <c r="H10" s="43">
        <f>IF(H8="","",H8/J8)</f>
      </c>
      <c r="I10" s="44" t="s">
        <v>7</v>
      </c>
      <c r="J10" s="45"/>
      <c r="K10" s="65"/>
      <c r="L10" s="66"/>
      <c r="M10" s="66"/>
      <c r="N10" s="67"/>
      <c r="O10" s="42" t="s">
        <v>6</v>
      </c>
      <c r="P10" s="43">
        <f>IF(P8="","",P8/R8)</f>
      </c>
      <c r="Q10" s="44" t="s">
        <v>7</v>
      </c>
      <c r="R10" s="45"/>
      <c r="S10" s="75"/>
      <c r="T10" s="46" t="s">
        <v>6</v>
      </c>
      <c r="U10" s="43">
        <f>MAX(D10,H10,L10,P10)</f>
        <v>0</v>
      </c>
      <c r="V10" s="44" t="s">
        <v>7</v>
      </c>
      <c r="W10" s="48">
        <f>MAX(F10,J10,N10,R10)</f>
        <v>0</v>
      </c>
      <c r="X10" s="71"/>
      <c r="Z10" s="31">
        <f>IF(U9&gt;U3,2,IF(U9&lt;U3,0,IF(U9=U3,IF(W9&gt;W3,2,IF(W9&lt;W3,0,IF(W9=W3,IF(U10&gt;U4,2,IF(U10&lt;U4,0,""))))))))</f>
      </c>
      <c r="AA10" s="31">
        <f>IF(U9&gt;U6,2,IF(U9&lt;U6,0,IF(U9=U6,IF(W9&gt;W6,2,IF(W9&lt;W6,0,IF(W9=W6,IF(U10&gt;U7,2,IF(U10&lt;U7,0,""))))))))</f>
      </c>
      <c r="AB10" s="31">
        <f>IF(U9&gt;U12,2,IF(U9&lt;U12,0,IF(U9=U12,IF(W9&gt;W12,2,IF(W9&lt;W12,0,IF(W9=W12,IF(U10&gt;U13,2,IF(U10&lt;U13,0,""))))))))</f>
      </c>
      <c r="AC10" s="31" t="e">
        <f>Z10+AA10+AB10</f>
        <v>#VALUE!</v>
      </c>
    </row>
    <row r="11" spans="1:24" s="31" customFormat="1" ht="19.5" customHeight="1" thickBot="1">
      <c r="A11" s="58"/>
      <c r="B11" s="58"/>
      <c r="C11" s="32" t="s">
        <v>1</v>
      </c>
      <c r="D11" s="33"/>
      <c r="E11" s="34" t="s">
        <v>2</v>
      </c>
      <c r="F11" s="35"/>
      <c r="G11" s="32" t="s">
        <v>1</v>
      </c>
      <c r="H11" s="33"/>
      <c r="I11" s="34" t="s">
        <v>2</v>
      </c>
      <c r="J11" s="35"/>
      <c r="K11" s="32" t="s">
        <v>1</v>
      </c>
      <c r="L11" s="33"/>
      <c r="M11" s="34" t="s">
        <v>2</v>
      </c>
      <c r="N11" s="35"/>
      <c r="O11" s="59"/>
      <c r="P11" s="60"/>
      <c r="Q11" s="60"/>
      <c r="R11" s="61"/>
      <c r="S11" s="75"/>
      <c r="T11" s="36" t="s">
        <v>1</v>
      </c>
      <c r="U11" s="34">
        <f>D11+H11+L11+P11</f>
        <v>0</v>
      </c>
      <c r="V11" s="34" t="s">
        <v>2</v>
      </c>
      <c r="W11" s="37">
        <f>F11+J11+N11+R11</f>
        <v>0</v>
      </c>
      <c r="X11" s="38" t="s">
        <v>3</v>
      </c>
    </row>
    <row r="12" spans="1:24" s="31" customFormat="1" ht="19.5" customHeight="1" thickBot="1">
      <c r="A12" s="58"/>
      <c r="B12" s="58"/>
      <c r="C12" s="68"/>
      <c r="D12" s="69"/>
      <c r="E12" s="39" t="s">
        <v>4</v>
      </c>
      <c r="F12" s="83">
        <f>IF(D11="",0,IF(D11&gt;P2,2,IF(D11=P2,1,IF(D11&lt;P2,0,0))))</f>
        <v>0</v>
      </c>
      <c r="G12" s="68"/>
      <c r="H12" s="69"/>
      <c r="I12" s="39" t="s">
        <v>4</v>
      </c>
      <c r="J12" s="83">
        <f>IF(H11="",0,IF(H11&gt;P5,2,IF(H11=P5,1,IF(H11&lt;P5,0,0))))</f>
        <v>0</v>
      </c>
      <c r="K12" s="68"/>
      <c r="L12" s="69"/>
      <c r="M12" s="39" t="s">
        <v>4</v>
      </c>
      <c r="N12" s="83">
        <f>IF(L11="",0,IF(L11&gt;P8,2,IF(L11=P8,1,IF(L11&lt;P8,0,0))))</f>
        <v>0</v>
      </c>
      <c r="O12" s="62"/>
      <c r="P12" s="63"/>
      <c r="Q12" s="63"/>
      <c r="R12" s="64"/>
      <c r="S12" s="75"/>
      <c r="T12" s="40" t="s">
        <v>4</v>
      </c>
      <c r="U12" s="49">
        <f>F12+J12+N12+R12</f>
        <v>0</v>
      </c>
      <c r="V12" s="39" t="s">
        <v>5</v>
      </c>
      <c r="W12" s="41">
        <f>IF(W11=0,"",U11/W11)</f>
      </c>
      <c r="X12" s="70" t="e">
        <f>IF(AC13=6,1,IF(AC13=4,2,IF(AC13=2,3,IF(AC13=0,4,""))))</f>
        <v>#VALUE!</v>
      </c>
    </row>
    <row r="13" spans="1:29" s="31" customFormat="1" ht="19.5" customHeight="1" thickBot="1">
      <c r="A13" s="58"/>
      <c r="B13" s="58"/>
      <c r="C13" s="42" t="s">
        <v>6</v>
      </c>
      <c r="D13" s="43">
        <f>IF(D11="","",D11/F11)</f>
      </c>
      <c r="E13" s="44" t="s">
        <v>7</v>
      </c>
      <c r="F13" s="85"/>
      <c r="G13" s="84" t="s">
        <v>6</v>
      </c>
      <c r="H13" s="43">
        <f>IF(H11="","",H11/J11)</f>
      </c>
      <c r="I13" s="44" t="s">
        <v>7</v>
      </c>
      <c r="J13" s="85"/>
      <c r="K13" s="84" t="s">
        <v>6</v>
      </c>
      <c r="L13" s="43">
        <f>IF(L11="","",L11/N11)</f>
      </c>
      <c r="M13" s="44" t="s">
        <v>7</v>
      </c>
      <c r="N13" s="45"/>
      <c r="O13" s="65"/>
      <c r="P13" s="66"/>
      <c r="Q13" s="66"/>
      <c r="R13" s="67"/>
      <c r="S13" s="75"/>
      <c r="T13" s="46" t="s">
        <v>6</v>
      </c>
      <c r="U13" s="43">
        <f>MAX(D13,H13,L13,P13)</f>
        <v>0</v>
      </c>
      <c r="V13" s="44" t="s">
        <v>7</v>
      </c>
      <c r="W13" s="48">
        <f>MAX(F13,J13,N13,R13)</f>
        <v>0</v>
      </c>
      <c r="X13" s="71"/>
      <c r="Z13" s="31">
        <f>IF(U12&gt;U3,2,IF(U12&lt;U3,0,IF(U12=U3,IF(W12&gt;W3,2,IF(W12&lt;W3,0,IF(W12=W3,IF(U13&gt;U4,2,IF(U13&lt;U4,0,""))))))))</f>
      </c>
      <c r="AA13" s="31">
        <f>IF(U12&gt;U6,2,IF(U12&lt;U6,0,IF(U12=U6,IF(W12&gt;W6,2,IF(W12&lt;W6,0,IF(W12=W6,IF(U13&gt;U7,2,IF(U13&lt;U7,0,""))))))))</f>
      </c>
      <c r="AB13" s="31">
        <f>IF(U12&gt;U9,2,IF(U12&lt;U9,0,IF(U12=U9,IF(W12&gt;W9,2,IF(W12&lt;W9,0,IF(W12=W9,IF(U13&gt;U10,2,IF(U13&lt;U10,0,""))))))))</f>
      </c>
      <c r="AC13" s="31" t="e">
        <f>Z13+AA13+AB13</f>
        <v>#VALUE!</v>
      </c>
    </row>
    <row r="16" spans="1:2" ht="12.75">
      <c r="A16" t="s">
        <v>8</v>
      </c>
      <c r="B16" t="s">
        <v>20</v>
      </c>
    </row>
    <row r="17" spans="1:2" ht="12.75">
      <c r="A17" t="s">
        <v>9</v>
      </c>
      <c r="B17" t="s">
        <v>21</v>
      </c>
    </row>
    <row r="18" spans="1:3" ht="14.25">
      <c r="A18" t="s">
        <v>22</v>
      </c>
      <c r="B18" s="2" t="s">
        <v>10</v>
      </c>
      <c r="C18" s="19" t="s">
        <v>12</v>
      </c>
    </row>
    <row r="19" spans="1:3" ht="14.25">
      <c r="A19" t="s">
        <v>23</v>
      </c>
      <c r="B19" s="2" t="s">
        <v>13</v>
      </c>
      <c r="C19" s="19" t="s">
        <v>15</v>
      </c>
    </row>
    <row r="20" spans="1:3" ht="14.25">
      <c r="A20" t="s">
        <v>24</v>
      </c>
      <c r="B20" s="2" t="s">
        <v>16</v>
      </c>
      <c r="C20" s="19" t="s">
        <v>18</v>
      </c>
    </row>
    <row r="21" spans="1:4" ht="14.25">
      <c r="A21" t="s">
        <v>25</v>
      </c>
      <c r="B21" s="2" t="s">
        <v>19</v>
      </c>
      <c r="C21" s="19" t="s">
        <v>27</v>
      </c>
      <c r="D21" s="19"/>
    </row>
    <row r="23" ht="26.25">
      <c r="A23" s="12" t="s">
        <v>36</v>
      </c>
    </row>
  </sheetData>
  <mergeCells count="31">
    <mergeCell ref="G3:H3"/>
    <mergeCell ref="K1:N1"/>
    <mergeCell ref="X12:X13"/>
    <mergeCell ref="O6:P6"/>
    <mergeCell ref="O1:R1"/>
    <mergeCell ref="T1:X1"/>
    <mergeCell ref="O3:P3"/>
    <mergeCell ref="X3:X4"/>
    <mergeCell ref="X6:X7"/>
    <mergeCell ref="S1:S13"/>
    <mergeCell ref="O9:P9"/>
    <mergeCell ref="A1:B1"/>
    <mergeCell ref="A2:B4"/>
    <mergeCell ref="C2:F4"/>
    <mergeCell ref="X9:X10"/>
    <mergeCell ref="C1:F1"/>
    <mergeCell ref="G1:J1"/>
    <mergeCell ref="K8:N10"/>
    <mergeCell ref="C9:D9"/>
    <mergeCell ref="G5:J7"/>
    <mergeCell ref="C6:D6"/>
    <mergeCell ref="K3:L3"/>
    <mergeCell ref="A8:B10"/>
    <mergeCell ref="A11:B13"/>
    <mergeCell ref="O11:R13"/>
    <mergeCell ref="C12:D12"/>
    <mergeCell ref="G12:H12"/>
    <mergeCell ref="K12:L12"/>
    <mergeCell ref="A5:B7"/>
    <mergeCell ref="G9:H9"/>
    <mergeCell ref="K6:L6"/>
  </mergeCells>
  <printOptions/>
  <pageMargins left="0.75" right="0.75" top="1" bottom="1" header="0.4921259845" footer="0.4921259845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60" zoomScaleNormal="75" workbookViewId="0" topLeftCell="A1">
      <selection activeCell="M28" sqref="M28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5.28125" style="0" customWidth="1"/>
    <col min="4" max="4" width="11.57421875" style="0" bestFit="1" customWidth="1"/>
    <col min="5" max="5" width="9.28125" style="0" bestFit="1" customWidth="1"/>
    <col min="6" max="7" width="7.8515625" style="0" customWidth="1"/>
    <col min="8" max="8" width="15.00390625" style="0" customWidth="1"/>
    <col min="9" max="9" width="9.28125" style="0" bestFit="1" customWidth="1"/>
    <col min="10" max="10" width="5.7109375" style="0" customWidth="1"/>
    <col min="11" max="11" width="11.57421875" style="0" bestFit="1" customWidth="1"/>
    <col min="12" max="12" width="9.28125" style="0" bestFit="1" customWidth="1"/>
    <col min="13" max="14" width="8.421875" style="0" customWidth="1"/>
    <col min="15" max="15" width="5.28125" style="0" customWidth="1"/>
  </cols>
  <sheetData>
    <row r="1" spans="1:15" ht="30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4" ht="15.75">
      <c r="A3" s="3"/>
      <c r="B3" s="4" t="e">
        <f>IF('skupina A'!X3=1,'skupina A'!A2,IF('skupina A'!X6=1,'skupina A'!A5,IF('skupina A'!X9=1,'skupina A'!A8,IF('skupina A'!X12=1,'skupina A'!A11,))))</f>
        <v>#VALUE!</v>
      </c>
      <c r="C3" s="3"/>
      <c r="D3" s="3"/>
      <c r="E3" s="3"/>
      <c r="F3" s="3"/>
      <c r="G3" s="3"/>
      <c r="H3" s="3"/>
      <c r="I3" s="4" t="e">
        <f>IF('skupina B'!X3=2,'skupina B'!A2,IF('skupina B'!X6=2,'skupina B'!A5,IF('skupina B'!X9=2,'skupina B'!A8,IF('skupina B'!X12=2,'skupina B'!A11,))))</f>
        <v>#VALUE!</v>
      </c>
      <c r="J3" s="3"/>
      <c r="K3" s="3"/>
      <c r="L3" s="3"/>
      <c r="M3" s="3"/>
      <c r="N3" s="3"/>
    </row>
    <row r="4" spans="1:14" s="15" customFormat="1" ht="20.25">
      <c r="A4" s="13"/>
      <c r="B4" s="9" t="s">
        <v>28</v>
      </c>
      <c r="C4" s="9" t="s">
        <v>50</v>
      </c>
      <c r="D4" s="9" t="s">
        <v>30</v>
      </c>
      <c r="E4" s="9" t="s">
        <v>31</v>
      </c>
      <c r="F4" s="9" t="s">
        <v>51</v>
      </c>
      <c r="G4" s="9" t="s">
        <v>46</v>
      </c>
      <c r="H4" s="80" t="s">
        <v>40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46</v>
      </c>
    </row>
    <row r="5" spans="1:14" s="15" customFormat="1" ht="9" customHeight="1">
      <c r="A5" s="13"/>
      <c r="B5" s="78"/>
      <c r="C5" s="78"/>
      <c r="D5" s="78"/>
      <c r="E5" s="78"/>
      <c r="F5" s="78"/>
      <c r="G5" s="78"/>
      <c r="H5" s="80"/>
      <c r="I5" s="78"/>
      <c r="J5" s="78"/>
      <c r="K5" s="78"/>
      <c r="L5" s="78"/>
      <c r="M5" s="78"/>
      <c r="N5" s="78"/>
    </row>
    <row r="6" spans="1:14" s="15" customFormat="1" ht="26.25">
      <c r="A6" s="13"/>
      <c r="B6" s="14">
        <v>300</v>
      </c>
      <c r="C6" s="14">
        <v>1</v>
      </c>
      <c r="D6" s="16">
        <f>B6/C6</f>
        <v>300</v>
      </c>
      <c r="E6" s="14">
        <v>300</v>
      </c>
      <c r="F6" s="51">
        <v>2</v>
      </c>
      <c r="G6" s="14"/>
      <c r="H6" s="80"/>
      <c r="I6" s="14">
        <v>2</v>
      </c>
      <c r="J6" s="14">
        <v>1</v>
      </c>
      <c r="K6" s="16">
        <f>I6/J6</f>
        <v>2</v>
      </c>
      <c r="L6" s="14">
        <v>1</v>
      </c>
      <c r="M6" s="51">
        <v>0</v>
      </c>
      <c r="N6" s="14"/>
    </row>
    <row r="7" spans="1:14" ht="15">
      <c r="A7" s="3"/>
      <c r="B7" s="10"/>
      <c r="C7" s="10"/>
      <c r="D7" s="11"/>
      <c r="E7" s="10"/>
      <c r="F7" s="10"/>
      <c r="G7" s="10"/>
      <c r="H7" s="5"/>
      <c r="I7" s="10"/>
      <c r="J7" s="10"/>
      <c r="K7" s="11"/>
      <c r="L7" s="10"/>
      <c r="M7" s="10"/>
      <c r="N7" s="10"/>
    </row>
    <row r="8" spans="1:14" ht="15">
      <c r="A8" s="3"/>
      <c r="B8" s="10"/>
      <c r="C8" s="10"/>
      <c r="D8" s="11"/>
      <c r="E8" s="10"/>
      <c r="F8" s="10"/>
      <c r="G8" s="10"/>
      <c r="H8" s="5"/>
      <c r="I8" s="10"/>
      <c r="J8" s="10"/>
      <c r="K8" s="11"/>
      <c r="L8" s="10"/>
      <c r="M8" s="10"/>
      <c r="N8" s="10"/>
    </row>
    <row r="9" spans="1:14" ht="15">
      <c r="A9" s="3"/>
      <c r="B9" s="10"/>
      <c r="C9" s="10"/>
      <c r="D9" s="11"/>
      <c r="E9" s="10"/>
      <c r="F9" s="10"/>
      <c r="G9" s="10"/>
      <c r="H9" s="5"/>
      <c r="I9" s="10"/>
      <c r="J9" s="10"/>
      <c r="K9" s="11"/>
      <c r="L9" s="10"/>
      <c r="M9" s="10"/>
      <c r="N9" s="10"/>
    </row>
    <row r="10" spans="1:14" ht="15.75">
      <c r="A10" s="3"/>
      <c r="B10" s="4" t="e">
        <f>IF('skupina B'!X3=1,'skupina B'!A2,IF('skupina B'!X6=1,'skupina B'!A5,IF('skupina B'!X9=1,'skupina B'!A8,IF('skupina B'!X12=1,'skupina B'!A11,))))</f>
        <v>#VALUE!</v>
      </c>
      <c r="C10" s="3"/>
      <c r="D10" s="3"/>
      <c r="E10" s="3"/>
      <c r="F10" s="3"/>
      <c r="G10" s="3"/>
      <c r="H10" s="3"/>
      <c r="I10" s="4" t="e">
        <f>IF('skupina A'!X3=2,'skupina A'!A2,IF('skupina A'!X6=2,'skupina A'!A5,IF('skupina A'!X9=2,'skupina A'!A8,IF('skupina A'!X12=2,'skupina A'!A11,))))</f>
        <v>#VALUE!</v>
      </c>
      <c r="J10" s="3"/>
      <c r="K10" s="3"/>
      <c r="L10" s="3"/>
      <c r="M10" s="3"/>
      <c r="N10" s="3"/>
    </row>
    <row r="11" spans="1:14" s="15" customFormat="1" ht="20.25">
      <c r="A11" s="13"/>
      <c r="B11" s="9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9" t="s">
        <v>46</v>
      </c>
      <c r="H11" s="80" t="s">
        <v>40</v>
      </c>
      <c r="I11" s="9" t="s">
        <v>28</v>
      </c>
      <c r="J11" s="9" t="s">
        <v>29</v>
      </c>
      <c r="K11" s="9" t="s">
        <v>30</v>
      </c>
      <c r="L11" s="9" t="s">
        <v>31</v>
      </c>
      <c r="M11" s="9" t="s">
        <v>32</v>
      </c>
      <c r="N11" s="9" t="s">
        <v>46</v>
      </c>
    </row>
    <row r="12" spans="1:14" s="15" customFormat="1" ht="8.25" customHeight="1">
      <c r="A12" s="13"/>
      <c r="B12" s="78"/>
      <c r="C12" s="78"/>
      <c r="D12" s="78"/>
      <c r="E12" s="78"/>
      <c r="F12" s="78"/>
      <c r="G12" s="78"/>
      <c r="H12" s="80"/>
      <c r="I12" s="78"/>
      <c r="J12" s="78"/>
      <c r="K12" s="78"/>
      <c r="L12" s="78"/>
      <c r="M12" s="78"/>
      <c r="N12" s="78"/>
    </row>
    <row r="13" spans="2:14" s="50" customFormat="1" ht="26.25">
      <c r="B13" s="14">
        <v>300</v>
      </c>
      <c r="C13" s="14">
        <v>4</v>
      </c>
      <c r="D13" s="16">
        <f>B13/C13</f>
        <v>75</v>
      </c>
      <c r="E13" s="14">
        <v>173</v>
      </c>
      <c r="F13" s="51">
        <v>2</v>
      </c>
      <c r="G13" s="14"/>
      <c r="H13" s="80"/>
      <c r="I13" s="14">
        <v>48</v>
      </c>
      <c r="J13" s="14">
        <v>4</v>
      </c>
      <c r="K13" s="16">
        <f>I13/J13</f>
        <v>12</v>
      </c>
      <c r="L13" s="14">
        <v>46</v>
      </c>
      <c r="M13" s="51">
        <v>0</v>
      </c>
      <c r="N13" s="14"/>
    </row>
    <row r="15" spans="1:15" ht="30">
      <c r="A15" s="79" t="s">
        <v>38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21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4" ht="15.75">
      <c r="A17" s="3"/>
      <c r="B17" s="4" t="e">
        <f>IF(B6&lt;I6,B3,IF(B6&gt;I6,I3,IF(B6=I6,IF(G6&gt;N6,I3,IF(G6&lt;N6,B3,"")))))</f>
        <v>#VALUE!</v>
      </c>
      <c r="C17" s="3"/>
      <c r="D17" s="3"/>
      <c r="E17" s="3"/>
      <c r="F17" s="3"/>
      <c r="G17" s="3"/>
      <c r="H17" s="3"/>
      <c r="I17" s="4" t="e">
        <f>IF(B13&lt;I13,B10,IF(B13&gt;I13,I10,IF(B13=I13,IF(G13&gt;N13,I10,IF(G13&lt;N13,B10,"")))))</f>
        <v>#VALUE!</v>
      </c>
      <c r="J17" s="3"/>
      <c r="K17" s="3"/>
      <c r="L17" s="3"/>
      <c r="M17" s="3"/>
      <c r="N17" s="3"/>
    </row>
    <row r="18" spans="1:14" s="15" customFormat="1" ht="20.25">
      <c r="A18" s="13"/>
      <c r="B18" s="9" t="s">
        <v>28</v>
      </c>
      <c r="C18" s="9" t="s">
        <v>29</v>
      </c>
      <c r="D18" s="9" t="s">
        <v>30</v>
      </c>
      <c r="E18" s="9" t="s">
        <v>31</v>
      </c>
      <c r="F18" s="9" t="s">
        <v>32</v>
      </c>
      <c r="G18" s="9" t="s">
        <v>46</v>
      </c>
      <c r="H18" s="80" t="s">
        <v>40</v>
      </c>
      <c r="I18" s="9" t="s">
        <v>28</v>
      </c>
      <c r="J18" s="9" t="s">
        <v>29</v>
      </c>
      <c r="K18" s="9" t="s">
        <v>30</v>
      </c>
      <c r="L18" s="9" t="s">
        <v>31</v>
      </c>
      <c r="M18" s="9" t="s">
        <v>32</v>
      </c>
      <c r="N18" s="9" t="s">
        <v>46</v>
      </c>
    </row>
    <row r="19" spans="1:14" s="15" customFormat="1" ht="7.5" customHeight="1">
      <c r="A19" s="13"/>
      <c r="B19" s="78"/>
      <c r="C19" s="78"/>
      <c r="D19" s="78"/>
      <c r="E19" s="78"/>
      <c r="F19" s="78"/>
      <c r="G19" s="78"/>
      <c r="H19" s="80"/>
      <c r="I19" s="78"/>
      <c r="J19" s="78"/>
      <c r="K19" s="78"/>
      <c r="L19" s="78"/>
      <c r="M19" s="78"/>
      <c r="N19" s="78"/>
    </row>
    <row r="20" spans="2:14" s="50" customFormat="1" ht="26.25">
      <c r="B20" s="14">
        <v>107</v>
      </c>
      <c r="C20" s="14">
        <v>20</v>
      </c>
      <c r="D20" s="16">
        <f>B20/C20</f>
        <v>5.35</v>
      </c>
      <c r="E20" s="14">
        <v>17</v>
      </c>
      <c r="F20" s="51">
        <v>0</v>
      </c>
      <c r="G20" s="14"/>
      <c r="H20" s="80"/>
      <c r="I20" s="14">
        <v>225</v>
      </c>
      <c r="J20" s="14">
        <v>20</v>
      </c>
      <c r="K20" s="16">
        <f>I20/J20</f>
        <v>11.25</v>
      </c>
      <c r="L20" s="14">
        <v>30</v>
      </c>
      <c r="M20" s="51">
        <v>2</v>
      </c>
      <c r="N20" s="14"/>
    </row>
    <row r="22" spans="1:15" ht="30">
      <c r="A22" s="79" t="s">
        <v>39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1:15" ht="21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4" ht="15.75">
      <c r="A24" s="3"/>
      <c r="B24" s="4" t="e">
        <f>IF(B6&gt;I6,B3,IF(B6&lt;I6,I3,IF(B6=I6,IF(G6&lt;N6,I3,IF(G6&gt;N6,B3,"")))))</f>
        <v>#VALUE!</v>
      </c>
      <c r="C24" s="3"/>
      <c r="D24" s="3"/>
      <c r="E24" s="3"/>
      <c r="F24" s="3"/>
      <c r="G24" s="3"/>
      <c r="H24" s="3"/>
      <c r="I24" s="4" t="e">
        <f>IF(B13&gt;I13,B10,IF(B13&lt;I13,I10,IF(B13=I13,IF(G13&lt;N13,I10,IF(G13&gt;N13,B10,"")))))</f>
        <v>#VALUE!</v>
      </c>
      <c r="J24" s="3"/>
      <c r="K24" s="3"/>
      <c r="L24" s="3"/>
      <c r="M24" s="3"/>
      <c r="N24" s="3"/>
    </row>
    <row r="25" spans="1:14" s="15" customFormat="1" ht="20.25">
      <c r="A25" s="13"/>
      <c r="B25" s="9" t="s">
        <v>28</v>
      </c>
      <c r="C25" s="9" t="s">
        <v>29</v>
      </c>
      <c r="D25" s="9" t="s">
        <v>30</v>
      </c>
      <c r="E25" s="9" t="s">
        <v>31</v>
      </c>
      <c r="F25" s="9" t="s">
        <v>32</v>
      </c>
      <c r="G25" s="9" t="s">
        <v>46</v>
      </c>
      <c r="H25" s="80" t="s">
        <v>40</v>
      </c>
      <c r="I25" s="9" t="s">
        <v>28</v>
      </c>
      <c r="J25" s="9" t="s">
        <v>29</v>
      </c>
      <c r="K25" s="9" t="s">
        <v>30</v>
      </c>
      <c r="L25" s="9" t="s">
        <v>31</v>
      </c>
      <c r="M25" s="9" t="s">
        <v>32</v>
      </c>
      <c r="N25" s="9" t="s">
        <v>46</v>
      </c>
    </row>
    <row r="26" spans="1:14" s="15" customFormat="1" ht="6.75" customHeight="1">
      <c r="A26" s="13"/>
      <c r="B26" s="78"/>
      <c r="C26" s="78"/>
      <c r="D26" s="78"/>
      <c r="E26" s="78"/>
      <c r="F26" s="78"/>
      <c r="G26" s="78"/>
      <c r="H26" s="80"/>
      <c r="I26" s="78"/>
      <c r="J26" s="78"/>
      <c r="K26" s="78"/>
      <c r="L26" s="78"/>
      <c r="M26" s="78"/>
      <c r="N26" s="78"/>
    </row>
    <row r="27" spans="2:14" ht="26.25">
      <c r="B27" s="14">
        <v>300</v>
      </c>
      <c r="C27" s="14">
        <v>13</v>
      </c>
      <c r="D27" s="16">
        <f>B27/C27</f>
        <v>23.076923076923077</v>
      </c>
      <c r="E27" s="14">
        <v>141</v>
      </c>
      <c r="F27" s="51">
        <v>2</v>
      </c>
      <c r="G27" s="14"/>
      <c r="H27" s="80"/>
      <c r="I27" s="14">
        <v>295</v>
      </c>
      <c r="J27" s="14">
        <v>13</v>
      </c>
      <c r="K27" s="16">
        <f>I27/J27</f>
        <v>22.692307692307693</v>
      </c>
      <c r="L27" s="14">
        <v>87</v>
      </c>
      <c r="M27" s="51">
        <v>0</v>
      </c>
      <c r="N27" s="14"/>
    </row>
  </sheetData>
  <mergeCells count="15">
    <mergeCell ref="B26:G26"/>
    <mergeCell ref="I26:N26"/>
    <mergeCell ref="H4:H6"/>
    <mergeCell ref="H11:H13"/>
    <mergeCell ref="H18:H20"/>
    <mergeCell ref="H25:H27"/>
    <mergeCell ref="B5:G5"/>
    <mergeCell ref="I5:N5"/>
    <mergeCell ref="B12:G12"/>
    <mergeCell ref="I12:N12"/>
    <mergeCell ref="A1:O1"/>
    <mergeCell ref="A15:O15"/>
    <mergeCell ref="A22:O22"/>
    <mergeCell ref="B19:G19"/>
    <mergeCell ref="I19:N19"/>
  </mergeCells>
  <printOptions/>
  <pageMargins left="0.7874015748031497" right="0.7874015748031497" top="0.5905511811023623" bottom="0.5905511811023623" header="0.5118110236220472" footer="0.5118110236220472"/>
  <pageSetup horizontalDpi="120" verticalDpi="12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zoomScaleNormal="90" workbookViewId="0" topLeftCell="A1">
      <selection activeCell="A14" sqref="A14:A17"/>
    </sheetView>
  </sheetViews>
  <sheetFormatPr defaultColWidth="9.140625" defaultRowHeight="12.75"/>
  <cols>
    <col min="1" max="1" width="5.8515625" style="22" bestFit="1" customWidth="1"/>
    <col min="2" max="2" width="60.8515625" style="22" bestFit="1" customWidth="1"/>
    <col min="3" max="3" width="8.28125" style="22" bestFit="1" customWidth="1"/>
    <col min="4" max="4" width="9.421875" style="22" customWidth="1"/>
    <col min="5" max="5" width="9.7109375" style="22" customWidth="1"/>
    <col min="6" max="6" width="7.7109375" style="22" customWidth="1"/>
    <col min="7" max="7" width="12.421875" style="23" customWidth="1"/>
    <col min="8" max="8" width="13.7109375" style="23" customWidth="1"/>
    <col min="9" max="16384" width="9.140625" style="22" customWidth="1"/>
  </cols>
  <sheetData>
    <row r="1" ht="26.25">
      <c r="B1" s="54" t="s">
        <v>49</v>
      </c>
    </row>
    <row r="3" spans="1:8" s="27" customFormat="1" ht="20.25">
      <c r="A3" s="25" t="s">
        <v>47</v>
      </c>
      <c r="B3" s="25" t="s">
        <v>41</v>
      </c>
      <c r="C3" s="25" t="s">
        <v>51</v>
      </c>
      <c r="D3" s="25" t="s">
        <v>45</v>
      </c>
      <c r="E3" s="25" t="s">
        <v>42</v>
      </c>
      <c r="F3" s="25" t="s">
        <v>31</v>
      </c>
      <c r="G3" s="26" t="s">
        <v>43</v>
      </c>
      <c r="H3" s="26" t="s">
        <v>44</v>
      </c>
    </row>
    <row r="4" spans="1:8" ht="26.25">
      <c r="A4" s="12">
        <v>1</v>
      </c>
      <c r="C4" s="55"/>
      <c r="F4" s="55"/>
      <c r="G4" s="56"/>
      <c r="H4" s="23" t="e">
        <f aca="true" t="shared" si="0" ref="H4:H16">D4/E4</f>
        <v>#DIV/0!</v>
      </c>
    </row>
    <row r="5" spans="1:8" ht="26.25">
      <c r="A5" s="12">
        <v>2</v>
      </c>
      <c r="H5" s="81" t="e">
        <f t="shared" si="0"/>
        <v>#DIV/0!</v>
      </c>
    </row>
    <row r="6" spans="1:8" ht="26.25">
      <c r="A6" s="12">
        <v>3</v>
      </c>
      <c r="H6" s="23" t="e">
        <f t="shared" si="0"/>
        <v>#DIV/0!</v>
      </c>
    </row>
    <row r="7" spans="1:8" ht="26.25">
      <c r="A7" s="12">
        <v>4</v>
      </c>
      <c r="H7" s="23" t="e">
        <f t="shared" si="0"/>
        <v>#DIV/0!</v>
      </c>
    </row>
    <row r="8" spans="1:8" ht="26.25">
      <c r="A8" s="12">
        <v>5</v>
      </c>
      <c r="H8" s="23" t="e">
        <f t="shared" si="0"/>
        <v>#DIV/0!</v>
      </c>
    </row>
    <row r="9" spans="1:8" ht="26.25">
      <c r="A9" s="12">
        <v>6</v>
      </c>
      <c r="H9" s="23" t="e">
        <f t="shared" si="0"/>
        <v>#DIV/0!</v>
      </c>
    </row>
    <row r="10" spans="1:8" ht="26.25">
      <c r="A10" s="12">
        <v>7</v>
      </c>
      <c r="H10" s="23" t="e">
        <f t="shared" si="0"/>
        <v>#DIV/0!</v>
      </c>
    </row>
    <row r="11" spans="1:8" ht="26.25">
      <c r="A11" s="12">
        <v>8</v>
      </c>
      <c r="H11" s="23" t="e">
        <f t="shared" si="0"/>
        <v>#DIV/0!</v>
      </c>
    </row>
    <row r="13" ht="26.25">
      <c r="B13" s="54" t="s">
        <v>48</v>
      </c>
    </row>
    <row r="14" spans="1:8" ht="20.25">
      <c r="A14" s="82">
        <v>9</v>
      </c>
      <c r="H14" s="23" t="e">
        <f t="shared" si="0"/>
        <v>#DIV/0!</v>
      </c>
    </row>
    <row r="15" spans="1:8" ht="20.25">
      <c r="A15" s="82">
        <v>10</v>
      </c>
      <c r="H15" s="23" t="e">
        <f t="shared" si="0"/>
        <v>#DIV/0!</v>
      </c>
    </row>
    <row r="16" spans="1:8" ht="20.25">
      <c r="A16" s="82">
        <v>11</v>
      </c>
      <c r="H16" s="23" t="e">
        <f t="shared" si="0"/>
        <v>#DIV/0!</v>
      </c>
    </row>
    <row r="17" spans="1:8" ht="20.25">
      <c r="A17" s="82">
        <v>12</v>
      </c>
      <c r="H17" s="23" t="e">
        <f>D17/E17</f>
        <v>#DIV/0!</v>
      </c>
    </row>
  </sheetData>
  <printOptions/>
  <pageMargins left="0.75" right="0.75" top="1" bottom="1" header="0.4921259845" footer="0.492125984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2009-03-14T08:45:33Z</cp:lastPrinted>
  <dcterms:created xsi:type="dcterms:W3CDTF">2009-01-17T07:34:16Z</dcterms:created>
  <dcterms:modified xsi:type="dcterms:W3CDTF">2009-03-14T08:46:06Z</dcterms:modified>
  <cp:category/>
  <cp:version/>
  <cp:contentType/>
  <cp:contentStatus/>
</cp:coreProperties>
</file>